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50" windowHeight="9555" tabRatio="589" activeTab="1"/>
  </bookViews>
  <sheets>
    <sheet name="予選リーグ組合せ表" sheetId="1" r:id="rId1"/>
    <sheet name="予選リーグ勝敗表" sheetId="2" r:id="rId2"/>
    <sheet name="決勝ﾄｰﾅﾒﾝﾄ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<sst xmlns="http://schemas.openxmlformats.org/spreadsheetml/2006/main" count="177" uniqueCount="80">
  <si>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グループ</t>
  </si>
  <si>
    <t>NO</t>
  </si>
  <si>
    <t>チーム</t>
  </si>
  <si>
    <t>A</t>
  </si>
  <si>
    <t>B</t>
  </si>
  <si>
    <t>C</t>
  </si>
  <si>
    <t>D</t>
  </si>
  <si>
    <t>グループ</t>
  </si>
  <si>
    <t>グループＡ</t>
  </si>
  <si>
    <t>順位</t>
  </si>
  <si>
    <t>ホーム</t>
  </si>
  <si>
    <t>アウェイ</t>
  </si>
  <si>
    <t>得点</t>
  </si>
  <si>
    <t>失点</t>
  </si>
  <si>
    <t>得失点差</t>
  </si>
  <si>
    <t>※　得点のみ入力してください。</t>
  </si>
  <si>
    <t>５チーム</t>
  </si>
  <si>
    <t>グループＢ</t>
  </si>
  <si>
    <t>グループＣ</t>
  </si>
  <si>
    <t>グループＤ</t>
  </si>
  <si>
    <t>グループＡ</t>
  </si>
  <si>
    <t>物理数</t>
  </si>
  <si>
    <t>予備ﾃﾞｰﾀ</t>
  </si>
  <si>
    <t>※この予備計算の列は非表示で良いと思います。</t>
  </si>
  <si>
    <t>順位判定</t>
  </si>
  <si>
    <t>＊＊＊　改訂版解説　＊＊＊　</t>
  </si>
  <si>
    <t>今回のバージョンは単純明快にしてみました。</t>
  </si>
  <si>
    <t>以前の順位計算は、複雑な関数を利用した割にはバクがありました。(T_T)</t>
  </si>
  <si>
    <t>順位決定の要素は、勝ち点＞得失点＞総得点の順にて推移するため、</t>
  </si>
  <si>
    <t>（勝ち点×１００００）＋（得失点×１００）＋総得点　の計算にて算出された</t>
  </si>
  <si>
    <t>数値にて順位付けをしてみました。</t>
  </si>
  <si>
    <t>このランク付け方法だと問題＋バグある？？？</t>
  </si>
  <si>
    <t xml:space="preserve">   2000/03/01    tote</t>
  </si>
  <si>
    <t>B</t>
  </si>
  <si>
    <t>A</t>
  </si>
  <si>
    <t>D</t>
  </si>
  <si>
    <t>A</t>
  </si>
  <si>
    <t>勝点</t>
  </si>
  <si>
    <t>順位</t>
  </si>
  <si>
    <t>得失点差</t>
  </si>
  <si>
    <t>グループC</t>
  </si>
  <si>
    <t>グループD</t>
  </si>
  <si>
    <t>C列のＡ～Ｄは大会委員長の権限にて変更してください。</t>
  </si>
  <si>
    <t>C列内容の変更に対応して予選リーグ表のチーム名も変更されます。</t>
  </si>
  <si>
    <t>Ａ組１位</t>
  </si>
  <si>
    <t>Ｃ組２位</t>
  </si>
  <si>
    <t>Ｂ組１位</t>
  </si>
  <si>
    <t>Ｄ組２位</t>
  </si>
  <si>
    <t>Ｃ組１位</t>
  </si>
  <si>
    <t>Ｂ組２位</t>
  </si>
  <si>
    <t>Ｄ組１位</t>
  </si>
  <si>
    <t>Ａ組２位</t>
  </si>
  <si>
    <t>決勝トーナメント</t>
  </si>
  <si>
    <t>Final Round</t>
  </si>
  <si>
    <t>ホーム</t>
  </si>
  <si>
    <t>アウェイ</t>
  </si>
  <si>
    <t>グループB</t>
  </si>
  <si>
    <t>Quarterfinal Round</t>
  </si>
  <si>
    <t>Semifinal Round</t>
  </si>
  <si>
    <t>第1回TSアジアカップ優勝！</t>
  </si>
  <si>
    <t>C</t>
  </si>
  <si>
    <t>C</t>
  </si>
  <si>
    <t>B</t>
  </si>
  <si>
    <t>B</t>
  </si>
  <si>
    <t>A</t>
  </si>
  <si>
    <t>浪花のボランチ</t>
  </si>
  <si>
    <t>wings</t>
  </si>
  <si>
    <t>丸バナナ</t>
  </si>
  <si>
    <t>いるか</t>
  </si>
  <si>
    <t>syuji</t>
  </si>
  <si>
    <t>SWAT</t>
  </si>
  <si>
    <t>no</t>
  </si>
  <si>
    <t>つばさ</t>
  </si>
  <si>
    <t>PNJ</t>
  </si>
  <si>
    <t>甘太</t>
  </si>
  <si>
    <t>キングmasa</t>
  </si>
  <si>
    <t>TUZZITO</t>
  </si>
  <si>
    <t>ファーガソン</t>
  </si>
  <si>
    <t>soni</t>
  </si>
  <si>
    <t>罰巣忠太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</si>
</sst>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mm\-yyyy"/>
  </numFmts>
  <fonts count="2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3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1"/>
      <color indexed="42"/>
      <name val="ＭＳ Ｐゴシック"/>
      <family val="3"/>
    </font>
    <font>
      <b/>
      <sz val="10"/>
      <color indexed="62"/>
      <name val="ＭＳ Ｐゴシック"/>
      <family val="3"/>
    </font>
    <font>
      <b/>
      <sz val="10"/>
      <name val="ＭＳ Ｐゴシック"/>
      <family val="3"/>
    </font>
    <font>
      <b/>
      <sz val="10"/>
      <color indexed="11"/>
      <name val="ＭＳ Ｐ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b/>
      <i/>
      <sz val="12"/>
      <color indexed="48"/>
      <name val="ＭＳ Ｐゴシック"/>
      <family val="3"/>
    </font>
    <font>
      <b/>
      <sz val="11"/>
      <color indexed="42"/>
      <name val="ＭＳ Ｐゴシック"/>
      <family val="3"/>
    </font>
    <font>
      <b/>
      <sz val="9"/>
      <name val="ＭＳ Ｐゴシック"/>
      <family val="3"/>
    </font>
    <font>
      <b/>
      <sz val="10"/>
      <color indexed="48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  <fill>
      <patternFill patternType="gray125"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 style="thin"/>
      <right style="dotted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/>
    </xf>
    <xf numFmtId="0" fontId="8" fillId="6" borderId="18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/>
    </xf>
    <xf numFmtId="0" fontId="8" fillId="6" borderId="24" xfId="0" applyFont="1" applyFill="1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7" borderId="27" xfId="0" applyFill="1" applyBorder="1" applyAlignment="1" applyProtection="1">
      <alignment horizontal="center"/>
      <protection hidden="1"/>
    </xf>
    <xf numFmtId="0" fontId="0" fillId="8" borderId="28" xfId="0" applyFill="1" applyBorder="1" applyAlignment="1" applyProtection="1">
      <alignment horizontal="center"/>
      <protection hidden="1"/>
    </xf>
    <xf numFmtId="0" fontId="0" fillId="9" borderId="28" xfId="0" applyFill="1" applyBorder="1" applyAlignment="1" applyProtection="1">
      <alignment horizontal="center"/>
      <protection hidden="1"/>
    </xf>
    <xf numFmtId="0" fontId="15" fillId="10" borderId="29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/>
      <protection hidden="1"/>
    </xf>
    <xf numFmtId="0" fontId="14" fillId="0" borderId="31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center"/>
      <protection hidden="1"/>
    </xf>
    <xf numFmtId="0" fontId="14" fillId="0" borderId="34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14" fillId="0" borderId="36" xfId="0" applyFont="1" applyBorder="1" applyAlignment="1" applyProtection="1">
      <alignment horizontal="center"/>
      <protection hidden="1"/>
    </xf>
    <xf numFmtId="0" fontId="14" fillId="0" borderId="37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17" fillId="11" borderId="39" xfId="0" applyFont="1" applyFill="1" applyBorder="1" applyAlignment="1" applyProtection="1">
      <alignment horizontal="center" vertical="center" wrapText="1"/>
      <protection hidden="1"/>
    </xf>
    <xf numFmtId="0" fontId="17" fillId="12" borderId="40" xfId="0" applyFont="1" applyFill="1" applyBorder="1" applyAlignment="1" applyProtection="1">
      <alignment horizontal="center" vertical="center" wrapText="1"/>
      <protection hidden="1"/>
    </xf>
    <xf numFmtId="0" fontId="17" fillId="13" borderId="3" xfId="0" applyNumberFormat="1" applyFont="1" applyFill="1" applyBorder="1" applyAlignment="1" applyProtection="1">
      <alignment horizontal="center" vertical="center"/>
      <protection hidden="1" locked="0"/>
    </xf>
    <xf numFmtId="179" fontId="17" fillId="13" borderId="0" xfId="0" applyNumberFormat="1" applyFont="1" applyFill="1" applyBorder="1" applyAlignment="1" applyProtection="1">
      <alignment horizontal="center" vertical="center"/>
      <protection hidden="1"/>
    </xf>
    <xf numFmtId="0" fontId="17" fillId="13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13" borderId="9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41" xfId="0" applyFont="1" applyFill="1" applyBorder="1" applyAlignment="1" applyProtection="1">
      <alignment/>
      <protection hidden="1"/>
    </xf>
    <xf numFmtId="0" fontId="17" fillId="11" borderId="3" xfId="0" applyFont="1" applyFill="1" applyBorder="1" applyAlignment="1" applyProtection="1">
      <alignment horizontal="center" vertical="center"/>
      <protection hidden="1"/>
    </xf>
    <xf numFmtId="0" fontId="17" fillId="14" borderId="42" xfId="0" applyNumberFormat="1" applyFont="1" applyFill="1" applyBorder="1" applyAlignment="1" applyProtection="1">
      <alignment horizontal="center" vertical="center"/>
      <protection hidden="1" locked="0"/>
    </xf>
    <xf numFmtId="179" fontId="17" fillId="14" borderId="43" xfId="0" applyNumberFormat="1" applyFont="1" applyFill="1" applyBorder="1" applyAlignment="1" applyProtection="1">
      <alignment horizontal="center" vertical="center"/>
      <protection hidden="1"/>
    </xf>
    <xf numFmtId="0" fontId="17" fillId="14" borderId="43" xfId="0" applyNumberFormat="1" applyFont="1" applyFill="1" applyBorder="1" applyAlignment="1" applyProtection="1">
      <alignment horizontal="center" vertical="center"/>
      <protection hidden="1" locked="0"/>
    </xf>
    <xf numFmtId="0" fontId="17" fillId="14" borderId="44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45" xfId="0" applyFont="1" applyFill="1" applyBorder="1" applyAlignment="1" applyProtection="1">
      <alignment/>
      <protection hidden="1"/>
    </xf>
    <xf numFmtId="0" fontId="17" fillId="11" borderId="5" xfId="0" applyFont="1" applyFill="1" applyBorder="1" applyAlignment="1" applyProtection="1">
      <alignment horizontal="center" vertical="center"/>
      <protection hidden="1"/>
    </xf>
    <xf numFmtId="179" fontId="17" fillId="11" borderId="3" xfId="0" applyNumberFormat="1" applyFont="1" applyFill="1" applyBorder="1" applyAlignment="1" applyProtection="1">
      <alignment horizontal="center" vertical="center"/>
      <protection hidden="1"/>
    </xf>
    <xf numFmtId="179" fontId="17" fillId="11" borderId="8" xfId="0" applyNumberFormat="1" applyFont="1" applyFill="1" applyBorder="1" applyAlignment="1" applyProtection="1">
      <alignment horizontal="center" vertical="center"/>
      <protection hidden="1"/>
    </xf>
    <xf numFmtId="179" fontId="17" fillId="11" borderId="5" xfId="0" applyNumberFormat="1" applyFont="1" applyFill="1" applyBorder="1" applyAlignment="1" applyProtection="1">
      <alignment horizontal="center" vertical="center"/>
      <protection hidden="1"/>
    </xf>
    <xf numFmtId="0" fontId="17" fillId="14" borderId="46" xfId="0" applyNumberFormat="1" applyFont="1" applyFill="1" applyBorder="1" applyAlignment="1" applyProtection="1">
      <alignment horizontal="center" vertical="center"/>
      <protection hidden="1" locked="0"/>
    </xf>
    <xf numFmtId="179" fontId="17" fillId="14" borderId="43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47" xfId="0" applyFont="1" applyFill="1" applyBorder="1" applyAlignment="1" applyProtection="1">
      <alignment/>
      <protection hidden="1"/>
    </xf>
    <xf numFmtId="0" fontId="17" fillId="11" borderId="47" xfId="0" applyFont="1" applyFill="1" applyBorder="1" applyAlignment="1" applyProtection="1">
      <alignment horizontal="center" vertical="center"/>
      <protection hidden="1"/>
    </xf>
    <xf numFmtId="0" fontId="17" fillId="11" borderId="48" xfId="0" applyFont="1" applyFill="1" applyBorder="1" applyAlignment="1" applyProtection="1">
      <alignment horizontal="center" vertical="center"/>
      <protection hidden="1"/>
    </xf>
    <xf numFmtId="0" fontId="17" fillId="11" borderId="49" xfId="0" applyFont="1" applyFill="1" applyBorder="1" applyAlignment="1" applyProtection="1">
      <alignment horizontal="center" vertical="center" wrapText="1"/>
      <protection hidden="1"/>
    </xf>
    <xf numFmtId="0" fontId="17" fillId="12" borderId="13" xfId="0" applyFont="1" applyFill="1" applyBorder="1" applyAlignment="1" applyProtection="1">
      <alignment horizontal="center" vertical="center" wrapText="1"/>
      <protection hidden="1"/>
    </xf>
    <xf numFmtId="0" fontId="17" fillId="13" borderId="50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51" xfId="0" applyFont="1" applyFill="1" applyBorder="1" applyAlignment="1" applyProtection="1">
      <alignment/>
      <protection hidden="1"/>
    </xf>
    <xf numFmtId="179" fontId="17" fillId="13" borderId="1" xfId="0" applyNumberFormat="1" applyFont="1" applyFill="1" applyBorder="1" applyAlignment="1" applyProtection="1">
      <alignment horizontal="center" vertical="center"/>
      <protection hidden="1"/>
    </xf>
    <xf numFmtId="0" fontId="17" fillId="13" borderId="52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0" xfId="0" applyFont="1" applyFill="1" applyBorder="1" applyAlignment="1" applyProtection="1">
      <alignment/>
      <protection hidden="1"/>
    </xf>
    <xf numFmtId="0" fontId="17" fillId="0" borderId="41" xfId="0" applyFont="1" applyBorder="1" applyAlignment="1" applyProtection="1">
      <alignment/>
      <protection hidden="1"/>
    </xf>
    <xf numFmtId="0" fontId="17" fillId="13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13" borderId="8" xfId="0" applyNumberFormat="1" applyFont="1" applyFill="1" applyBorder="1" applyAlignment="1" applyProtection="1">
      <alignment horizontal="center" vertical="center"/>
      <protection hidden="1" locked="0"/>
    </xf>
    <xf numFmtId="0" fontId="17" fillId="13" borderId="53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" xfId="0" applyFont="1" applyBorder="1" applyAlignment="1" applyProtection="1">
      <alignment/>
      <protection hidden="1"/>
    </xf>
    <xf numFmtId="179" fontId="17" fillId="11" borderId="1" xfId="0" applyNumberFormat="1" applyFont="1" applyFill="1" applyBorder="1" applyAlignment="1" applyProtection="1">
      <alignment horizontal="center" vertical="center"/>
      <protection hidden="1"/>
    </xf>
    <xf numFmtId="179" fontId="17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/>
      <protection hidden="1"/>
    </xf>
    <xf numFmtId="0" fontId="10" fillId="15" borderId="54" xfId="0" applyFont="1" applyFill="1" applyBorder="1" applyAlignment="1">
      <alignment/>
    </xf>
    <xf numFmtId="0" fontId="10" fillId="15" borderId="55" xfId="0" applyFont="1" applyFill="1" applyBorder="1" applyAlignment="1">
      <alignment/>
    </xf>
    <xf numFmtId="0" fontId="10" fillId="15" borderId="52" xfId="0" applyFont="1" applyFill="1" applyBorder="1" applyAlignment="1">
      <alignment/>
    </xf>
    <xf numFmtId="0" fontId="10" fillId="15" borderId="41" xfId="0" applyFont="1" applyFill="1" applyBorder="1" applyAlignment="1">
      <alignment/>
    </xf>
    <xf numFmtId="0" fontId="10" fillId="15" borderId="0" xfId="0" applyFont="1" applyFill="1" applyBorder="1" applyAlignment="1">
      <alignment/>
    </xf>
    <xf numFmtId="0" fontId="19" fillId="15" borderId="0" xfId="0" applyFont="1" applyFill="1" applyBorder="1" applyAlignment="1">
      <alignment/>
    </xf>
    <xf numFmtId="0" fontId="10" fillId="15" borderId="9" xfId="0" applyFont="1" applyFill="1" applyBorder="1" applyAlignment="1">
      <alignment/>
    </xf>
    <xf numFmtId="0" fontId="10" fillId="15" borderId="56" xfId="0" applyFont="1" applyFill="1" applyBorder="1" applyAlignment="1">
      <alignment/>
    </xf>
    <xf numFmtId="0" fontId="10" fillId="15" borderId="57" xfId="0" applyFont="1" applyFill="1" applyBorder="1" applyAlignment="1">
      <alignment/>
    </xf>
    <xf numFmtId="0" fontId="10" fillId="15" borderId="58" xfId="0" applyFont="1" applyFill="1" applyBorder="1" applyAlignment="1">
      <alignment/>
    </xf>
    <xf numFmtId="0" fontId="10" fillId="15" borderId="59" xfId="0" applyFont="1" applyFill="1" applyBorder="1" applyAlignment="1">
      <alignment/>
    </xf>
    <xf numFmtId="0" fontId="10" fillId="15" borderId="60" xfId="0" applyFont="1" applyFill="1" applyBorder="1" applyAlignment="1">
      <alignment/>
    </xf>
    <xf numFmtId="0" fontId="10" fillId="15" borderId="0" xfId="0" applyFont="1" applyFill="1" applyBorder="1" applyAlignment="1">
      <alignment vertical="center"/>
    </xf>
    <xf numFmtId="0" fontId="13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/>
    </xf>
    <xf numFmtId="0" fontId="10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10" fillId="15" borderId="60" xfId="0" applyFont="1" applyFill="1" applyBorder="1" applyAlignment="1">
      <alignment horizontal="left"/>
    </xf>
    <xf numFmtId="0" fontId="10" fillId="15" borderId="61" xfId="0" applyFont="1" applyFill="1" applyBorder="1" applyAlignment="1">
      <alignment/>
    </xf>
    <xf numFmtId="0" fontId="10" fillId="15" borderId="62" xfId="0" applyFont="1" applyFill="1" applyBorder="1" applyAlignment="1">
      <alignment/>
    </xf>
    <xf numFmtId="0" fontId="10" fillId="15" borderId="63" xfId="0" applyFont="1" applyFill="1" applyBorder="1" applyAlignment="1">
      <alignment/>
    </xf>
    <xf numFmtId="0" fontId="10" fillId="15" borderId="64" xfId="0" applyFont="1" applyFill="1" applyBorder="1" applyAlignment="1">
      <alignment/>
    </xf>
    <xf numFmtId="0" fontId="10" fillId="15" borderId="65" xfId="0" applyFont="1" applyFill="1" applyBorder="1" applyAlignment="1">
      <alignment/>
    </xf>
    <xf numFmtId="0" fontId="10" fillId="15" borderId="66" xfId="0" applyFont="1" applyFill="1" applyBorder="1" applyAlignment="1">
      <alignment/>
    </xf>
    <xf numFmtId="0" fontId="10" fillId="15" borderId="67" xfId="0" applyFont="1" applyFill="1" applyBorder="1" applyAlignment="1">
      <alignment/>
    </xf>
    <xf numFmtId="0" fontId="10" fillId="15" borderId="68" xfId="0" applyFont="1" applyFill="1" applyBorder="1" applyAlignment="1">
      <alignment/>
    </xf>
    <xf numFmtId="0" fontId="10" fillId="3" borderId="0" xfId="0" applyFont="1" applyFill="1" applyAlignment="1">
      <alignment/>
    </xf>
    <xf numFmtId="0" fontId="23" fillId="15" borderId="0" xfId="0" applyFont="1" applyFill="1" applyBorder="1" applyAlignment="1">
      <alignment horizontal="left" vertical="center"/>
    </xf>
    <xf numFmtId="0" fontId="0" fillId="16" borderId="0" xfId="0" applyFill="1" applyAlignment="1">
      <alignment/>
    </xf>
    <xf numFmtId="0" fontId="9" fillId="16" borderId="0" xfId="0" applyFont="1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0" fillId="16" borderId="6" xfId="0" applyFill="1" applyBorder="1" applyAlignment="1">
      <alignment/>
    </xf>
    <xf numFmtId="0" fontId="4" fillId="16" borderId="8" xfId="0" applyFont="1" applyFill="1" applyBorder="1" applyAlignment="1">
      <alignment wrapText="1"/>
    </xf>
    <xf numFmtId="0" fontId="4" fillId="16" borderId="2" xfId="0" applyFont="1" applyFill="1" applyBorder="1" applyAlignment="1">
      <alignment horizontal="center" wrapText="1"/>
    </xf>
    <xf numFmtId="0" fontId="0" fillId="16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/>
    </xf>
    <xf numFmtId="0" fontId="0" fillId="16" borderId="4" xfId="0" applyFill="1" applyBorder="1" applyAlignment="1">
      <alignment/>
    </xf>
    <xf numFmtId="0" fontId="4" fillId="16" borderId="3" xfId="0" applyFont="1" applyFill="1" applyBorder="1" applyAlignment="1">
      <alignment wrapText="1"/>
    </xf>
    <xf numFmtId="0" fontId="4" fillId="16" borderId="4" xfId="0" applyFont="1" applyFill="1" applyBorder="1" applyAlignment="1">
      <alignment horizontal="center" wrapText="1"/>
    </xf>
    <xf numFmtId="0" fontId="0" fillId="16" borderId="0" xfId="0" applyFill="1" applyBorder="1" applyAlignment="1">
      <alignment horizontal="center" vertical="center"/>
    </xf>
    <xf numFmtId="0" fontId="9" fillId="16" borderId="0" xfId="0" applyFont="1" applyFill="1" applyAlignment="1">
      <alignment/>
    </xf>
    <xf numFmtId="0" fontId="0" fillId="16" borderId="0" xfId="0" applyFill="1" applyBorder="1" applyAlignment="1">
      <alignment/>
    </xf>
    <xf numFmtId="0" fontId="9" fillId="16" borderId="0" xfId="0" applyFont="1" applyFill="1" applyBorder="1" applyAlignment="1" applyProtection="1">
      <alignment vertical="center"/>
      <protection hidden="1"/>
    </xf>
    <xf numFmtId="0" fontId="9" fillId="16" borderId="0" xfId="0" applyFont="1" applyFill="1" applyBorder="1" applyAlignment="1" applyProtection="1">
      <alignment/>
      <protection hidden="1"/>
    </xf>
    <xf numFmtId="179" fontId="9" fillId="16" borderId="0" xfId="0" applyNumberFormat="1" applyFont="1" applyFill="1" applyBorder="1" applyAlignment="1" applyProtection="1">
      <alignment horizontal="center" vertical="center"/>
      <protection hidden="1"/>
    </xf>
    <xf numFmtId="0" fontId="9" fillId="16" borderId="0" xfId="0" applyFont="1" applyFill="1" applyBorder="1" applyAlignment="1" applyProtection="1">
      <alignment horizontal="center" vertical="center"/>
      <protection hidden="1"/>
    </xf>
    <xf numFmtId="0" fontId="9" fillId="16" borderId="0" xfId="0" applyFont="1" applyFill="1" applyBorder="1" applyAlignment="1" applyProtection="1">
      <alignment horizontal="right" vertical="center"/>
      <protection hidden="1"/>
    </xf>
    <xf numFmtId="0" fontId="17" fillId="16" borderId="0" xfId="0" applyFont="1" applyFill="1" applyAlignment="1" applyProtection="1">
      <alignment/>
      <protection hidden="1"/>
    </xf>
    <xf numFmtId="0" fontId="17" fillId="16" borderId="0" xfId="0" applyFont="1" applyFill="1" applyBorder="1" applyAlignment="1" applyProtection="1">
      <alignment/>
      <protection hidden="1"/>
    </xf>
    <xf numFmtId="0" fontId="17" fillId="16" borderId="0" xfId="0" applyFont="1" applyFill="1" applyBorder="1" applyAlignment="1" applyProtection="1">
      <alignment horizontal="center"/>
      <protection hidden="1"/>
    </xf>
    <xf numFmtId="0" fontId="8" fillId="13" borderId="7" xfId="0" applyFont="1" applyFill="1" applyBorder="1" applyAlignment="1" applyProtection="1">
      <alignment horizontal="center"/>
      <protection hidden="1" locked="0"/>
    </xf>
    <xf numFmtId="0" fontId="8" fillId="13" borderId="18" xfId="0" applyFont="1" applyFill="1" applyBorder="1" applyAlignment="1" applyProtection="1">
      <alignment horizontal="center"/>
      <protection hidden="1" locked="0"/>
    </xf>
    <xf numFmtId="0" fontId="0" fillId="13" borderId="69" xfId="0" applyFill="1" applyBorder="1" applyAlignment="1" applyProtection="1">
      <alignment horizontal="center"/>
      <protection hidden="1" locked="0"/>
    </xf>
    <xf numFmtId="0" fontId="0" fillId="13" borderId="70" xfId="0" applyFill="1" applyBorder="1" applyAlignment="1" applyProtection="1">
      <alignment horizontal="center"/>
      <protection hidden="1"/>
    </xf>
    <xf numFmtId="0" fontId="0" fillId="13" borderId="6" xfId="0" applyFill="1" applyBorder="1" applyAlignment="1" applyProtection="1">
      <alignment horizontal="center"/>
      <protection hidden="1"/>
    </xf>
    <xf numFmtId="0" fontId="0" fillId="13" borderId="71" xfId="0" applyFill="1" applyBorder="1" applyAlignment="1" applyProtection="1">
      <alignment horizontal="center"/>
      <protection hidden="1"/>
    </xf>
    <xf numFmtId="0" fontId="0" fillId="13" borderId="16" xfId="0" applyFill="1" applyBorder="1" applyAlignment="1" applyProtection="1">
      <alignment horizontal="center"/>
      <protection hidden="1" locked="0"/>
    </xf>
    <xf numFmtId="0" fontId="0" fillId="13" borderId="17" xfId="0" applyFill="1" applyBorder="1" applyAlignment="1" applyProtection="1">
      <alignment horizontal="center"/>
      <protection hidden="1"/>
    </xf>
    <xf numFmtId="0" fontId="0" fillId="13" borderId="19" xfId="0" applyFill="1" applyBorder="1" applyAlignment="1" applyProtection="1">
      <alignment horizontal="center"/>
      <protection hidden="1"/>
    </xf>
    <xf numFmtId="0" fontId="0" fillId="13" borderId="20" xfId="0" applyFill="1" applyBorder="1" applyAlignment="1" applyProtection="1">
      <alignment horizontal="center"/>
      <protection hidden="1"/>
    </xf>
    <xf numFmtId="0" fontId="0" fillId="17" borderId="16" xfId="0" applyFill="1" applyBorder="1" applyAlignment="1" applyProtection="1">
      <alignment horizontal="center"/>
      <protection hidden="1" locked="0"/>
    </xf>
    <xf numFmtId="0" fontId="0" fillId="17" borderId="17" xfId="0" applyFill="1" applyBorder="1" applyAlignment="1" applyProtection="1">
      <alignment horizontal="center"/>
      <protection hidden="1"/>
    </xf>
    <xf numFmtId="0" fontId="8" fillId="17" borderId="18" xfId="0" applyFont="1" applyFill="1" applyBorder="1" applyAlignment="1" applyProtection="1">
      <alignment horizontal="center"/>
      <protection hidden="1" locked="0"/>
    </xf>
    <xf numFmtId="0" fontId="0" fillId="17" borderId="19" xfId="0" applyFill="1" applyBorder="1" applyAlignment="1" applyProtection="1">
      <alignment horizontal="center"/>
      <protection hidden="1"/>
    </xf>
    <xf numFmtId="0" fontId="0" fillId="17" borderId="20" xfId="0" applyFill="1" applyBorder="1" applyAlignment="1" applyProtection="1">
      <alignment horizontal="center"/>
      <protection hidden="1"/>
    </xf>
    <xf numFmtId="0" fontId="17" fillId="11" borderId="51" xfId="0" applyFont="1" applyFill="1" applyBorder="1" applyAlignment="1" applyProtection="1">
      <alignment vertical="center"/>
      <protection hidden="1"/>
    </xf>
    <xf numFmtId="0" fontId="17" fillId="11" borderId="7" xfId="0" applyFont="1" applyFill="1" applyBorder="1" applyAlignment="1" applyProtection="1">
      <alignment vertical="center"/>
      <protection hidden="1"/>
    </xf>
    <xf numFmtId="0" fontId="17" fillId="11" borderId="4" xfId="0" applyFont="1" applyFill="1" applyBorder="1" applyAlignment="1" applyProtection="1">
      <alignment vertical="center"/>
      <protection hidden="1"/>
    </xf>
    <xf numFmtId="0" fontId="0" fillId="5" borderId="72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9" fillId="13" borderId="73" xfId="0" applyNumberFormat="1" applyFont="1" applyFill="1" applyBorder="1" applyAlignment="1" applyProtection="1">
      <alignment horizontal="center" vertical="center"/>
      <protection hidden="1" locked="0"/>
    </xf>
    <xf numFmtId="0" fontId="9" fillId="13" borderId="74" xfId="0" applyFont="1" applyFill="1" applyBorder="1" applyAlignment="1" applyProtection="1">
      <alignment horizontal="center" vertical="center"/>
      <protection hidden="1" locked="0"/>
    </xf>
    <xf numFmtId="0" fontId="9" fillId="13" borderId="75" xfId="0" applyFont="1" applyFill="1" applyBorder="1" applyAlignment="1" applyProtection="1">
      <alignment horizontal="center" vertical="center"/>
      <protection hidden="1" locked="0"/>
    </xf>
    <xf numFmtId="0" fontId="9" fillId="14" borderId="76" xfId="0" applyNumberFormat="1" applyFont="1" applyFill="1" applyBorder="1" applyAlignment="1" applyProtection="1">
      <alignment horizontal="center" vertical="center"/>
      <protection hidden="1" locked="0"/>
    </xf>
    <xf numFmtId="0" fontId="9" fillId="14" borderId="47" xfId="0" applyFont="1" applyFill="1" applyBorder="1" applyAlignment="1" applyProtection="1">
      <alignment horizontal="center" vertical="center"/>
      <protection hidden="1" locked="0"/>
    </xf>
    <xf numFmtId="0" fontId="9" fillId="14" borderId="51" xfId="0" applyFont="1" applyFill="1" applyBorder="1" applyAlignment="1" applyProtection="1">
      <alignment horizontal="center" vertical="center"/>
      <protection hidden="1" locked="0"/>
    </xf>
    <xf numFmtId="0" fontId="9" fillId="14" borderId="77" xfId="0" applyNumberFormat="1" applyFont="1" applyFill="1" applyBorder="1" applyAlignment="1" applyProtection="1">
      <alignment horizontal="center" vertical="center"/>
      <protection hidden="1" locked="0"/>
    </xf>
    <xf numFmtId="0" fontId="9" fillId="13" borderId="78" xfId="0" applyFont="1" applyFill="1" applyBorder="1" applyAlignment="1" applyProtection="1">
      <alignment horizontal="center" vertical="center"/>
      <protection hidden="1" locked="0"/>
    </xf>
    <xf numFmtId="0" fontId="9" fillId="14" borderId="45" xfId="0" applyNumberFormat="1" applyFont="1" applyFill="1" applyBorder="1" applyAlignment="1" applyProtection="1">
      <alignment horizontal="center" vertical="center"/>
      <protection hidden="1" locked="0"/>
    </xf>
    <xf numFmtId="0" fontId="9" fillId="14" borderId="6" xfId="0" applyFont="1" applyFill="1" applyBorder="1" applyAlignment="1" applyProtection="1">
      <alignment horizontal="center" vertical="center"/>
      <protection hidden="1" locked="0"/>
    </xf>
    <xf numFmtId="0" fontId="9" fillId="14" borderId="7" xfId="0" applyFont="1" applyFill="1" applyBorder="1" applyAlignment="1" applyProtection="1">
      <alignment horizontal="center" vertical="center"/>
      <protection hidden="1" locked="0"/>
    </xf>
    <xf numFmtId="0" fontId="9" fillId="14" borderId="5" xfId="0" applyNumberFormat="1" applyFont="1" applyFill="1" applyBorder="1" applyAlignment="1" applyProtection="1">
      <alignment horizontal="center" vertical="center"/>
      <protection hidden="1" locked="0"/>
    </xf>
    <xf numFmtId="0" fontId="9" fillId="14" borderId="79" xfId="0" applyFont="1" applyFill="1" applyBorder="1" applyAlignment="1" applyProtection="1">
      <alignment horizontal="center" vertical="center"/>
      <protection hidden="1" locked="0"/>
    </xf>
    <xf numFmtId="179" fontId="17" fillId="0" borderId="8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6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56" fontId="9" fillId="14" borderId="5" xfId="0" applyNumberFormat="1" applyFont="1" applyFill="1" applyBorder="1" applyAlignment="1" applyProtection="1">
      <alignment horizontal="center" vertical="center"/>
      <protection hidden="1" locked="0"/>
    </xf>
    <xf numFmtId="56" fontId="9" fillId="13" borderId="73" xfId="0" applyNumberFormat="1" applyFont="1" applyFill="1" applyBorder="1" applyAlignment="1" applyProtection="1">
      <alignment horizontal="center" vertical="center"/>
      <protection hidden="1" locked="0"/>
    </xf>
    <xf numFmtId="0" fontId="17" fillId="11" borderId="2" xfId="0" applyFont="1" applyFill="1" applyBorder="1" applyAlignment="1" applyProtection="1">
      <alignment horizontal="right" vertical="center"/>
      <protection hidden="1"/>
    </xf>
    <xf numFmtId="0" fontId="17" fillId="11" borderId="80" xfId="0" applyFont="1" applyFill="1" applyBorder="1" applyAlignment="1" applyProtection="1">
      <alignment horizontal="right" vertical="center"/>
      <protection hidden="1"/>
    </xf>
    <xf numFmtId="0" fontId="17" fillId="11" borderId="80" xfId="0" applyFont="1" applyFill="1" applyBorder="1" applyAlignment="1" applyProtection="1">
      <alignment horizontal="center" vertical="center"/>
      <protection hidden="1"/>
    </xf>
    <xf numFmtId="0" fontId="17" fillId="11" borderId="2" xfId="0" applyFont="1" applyFill="1" applyBorder="1" applyAlignment="1" applyProtection="1">
      <alignment horizontal="center" vertical="center"/>
      <protection hidden="1"/>
    </xf>
    <xf numFmtId="0" fontId="17" fillId="13" borderId="81" xfId="0" applyFont="1" applyFill="1" applyBorder="1" applyAlignment="1" applyProtection="1">
      <alignment vertical="center"/>
      <protection hidden="1"/>
    </xf>
    <xf numFmtId="0" fontId="17" fillId="13" borderId="82" xfId="0" applyFont="1" applyFill="1" applyBorder="1" applyAlignment="1" applyProtection="1">
      <alignment vertical="center"/>
      <protection hidden="1"/>
    </xf>
    <xf numFmtId="0" fontId="17" fillId="14" borderId="83" xfId="0" applyFont="1" applyFill="1" applyBorder="1" applyAlignment="1" applyProtection="1">
      <alignment vertical="center"/>
      <protection hidden="1"/>
    </xf>
    <xf numFmtId="0" fontId="17" fillId="14" borderId="84" xfId="0" applyFont="1" applyFill="1" applyBorder="1" applyAlignment="1" applyProtection="1">
      <alignment vertical="center"/>
      <protection hidden="1"/>
    </xf>
    <xf numFmtId="179" fontId="17" fillId="0" borderId="54" xfId="0" applyNumberFormat="1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vertical="center"/>
      <protection hidden="1"/>
    </xf>
    <xf numFmtId="0" fontId="17" fillId="0" borderId="80" xfId="0" applyFont="1" applyBorder="1" applyAlignment="1" applyProtection="1">
      <alignment vertical="center"/>
      <protection hidden="1"/>
    </xf>
    <xf numFmtId="0" fontId="17" fillId="0" borderId="41" xfId="0" applyFont="1" applyBorder="1" applyAlignment="1" applyProtection="1">
      <alignment vertical="center"/>
      <protection hidden="1"/>
    </xf>
    <xf numFmtId="0" fontId="9" fillId="13" borderId="85" xfId="0" applyNumberFormat="1" applyFont="1" applyFill="1" applyBorder="1" applyAlignment="1" applyProtection="1">
      <alignment horizontal="center" vertical="center"/>
      <protection hidden="1" locked="0"/>
    </xf>
    <xf numFmtId="0" fontId="9" fillId="14" borderId="47" xfId="0" applyFont="1" applyFill="1" applyBorder="1" applyAlignment="1" applyProtection="1">
      <alignment horizontal="center" vertical="center"/>
      <protection hidden="1"/>
    </xf>
    <xf numFmtId="0" fontId="9" fillId="14" borderId="51" xfId="0" applyFont="1" applyFill="1" applyBorder="1" applyAlignment="1" applyProtection="1">
      <alignment horizontal="center" vertical="center"/>
      <protection hidden="1"/>
    </xf>
    <xf numFmtId="0" fontId="9" fillId="14" borderId="6" xfId="0" applyFont="1" applyFill="1" applyBorder="1" applyAlignment="1" applyProtection="1">
      <alignment horizontal="center" vertical="center"/>
      <protection hidden="1"/>
    </xf>
    <xf numFmtId="0" fontId="9" fillId="14" borderId="7" xfId="0" applyFont="1" applyFill="1" applyBorder="1" applyAlignment="1" applyProtection="1">
      <alignment horizontal="center" vertical="center"/>
      <protection hidden="1"/>
    </xf>
    <xf numFmtId="0" fontId="9" fillId="14" borderId="79" xfId="0" applyFont="1" applyFill="1" applyBorder="1" applyAlignment="1" applyProtection="1">
      <alignment horizontal="center" vertical="center"/>
      <protection hidden="1"/>
    </xf>
    <xf numFmtId="0" fontId="9" fillId="13" borderId="74" xfId="0" applyFont="1" applyFill="1" applyBorder="1" applyAlignment="1" applyProtection="1">
      <alignment horizontal="center" vertical="center"/>
      <protection hidden="1"/>
    </xf>
    <xf numFmtId="0" fontId="9" fillId="13" borderId="75" xfId="0" applyFont="1" applyFill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17" fillId="0" borderId="77" xfId="0" applyFont="1" applyBorder="1" applyAlignment="1" applyProtection="1">
      <alignment vertical="center"/>
      <protection hidden="1"/>
    </xf>
    <xf numFmtId="0" fontId="17" fillId="0" borderId="47" xfId="0" applyFont="1" applyBorder="1" applyAlignment="1" applyProtection="1">
      <alignment vertical="center"/>
      <protection hidden="1"/>
    </xf>
    <xf numFmtId="0" fontId="17" fillId="0" borderId="86" xfId="0" applyFont="1" applyBorder="1" applyAlignment="1" applyProtection="1">
      <alignment vertical="center"/>
      <protection hidden="1"/>
    </xf>
    <xf numFmtId="0" fontId="9" fillId="13" borderId="78" xfId="0" applyFont="1" applyFill="1" applyBorder="1" applyAlignment="1" applyProtection="1">
      <alignment horizontal="center" vertical="center"/>
      <protection hidden="1"/>
    </xf>
    <xf numFmtId="0" fontId="17" fillId="11" borderId="87" xfId="0" applyFont="1" applyFill="1" applyBorder="1" applyAlignment="1" applyProtection="1">
      <alignment vertical="center"/>
      <protection hidden="1"/>
    </xf>
    <xf numFmtId="0" fontId="17" fillId="11" borderId="88" xfId="0" applyFont="1" applyFill="1" applyBorder="1" applyAlignment="1" applyProtection="1">
      <alignment vertical="center"/>
      <protection hidden="1"/>
    </xf>
    <xf numFmtId="0" fontId="17" fillId="11" borderId="48" xfId="0" applyFont="1" applyFill="1" applyBorder="1" applyAlignment="1" applyProtection="1">
      <alignment vertical="center"/>
      <protection hidden="1"/>
    </xf>
    <xf numFmtId="0" fontId="17" fillId="12" borderId="89" xfId="0" applyFont="1" applyFill="1" applyBorder="1" applyAlignment="1" applyProtection="1">
      <alignment horizontal="center" vertical="center"/>
      <protection hidden="1"/>
    </xf>
    <xf numFmtId="0" fontId="17" fillId="12" borderId="90" xfId="0" applyFont="1" applyFill="1" applyBorder="1" applyAlignment="1" applyProtection="1">
      <alignment vertical="center"/>
      <protection hidden="1"/>
    </xf>
    <xf numFmtId="0" fontId="17" fillId="12" borderId="71" xfId="0" applyFont="1" applyFill="1" applyBorder="1" applyAlignment="1" applyProtection="1">
      <alignment vertical="center"/>
      <protection hidden="1"/>
    </xf>
    <xf numFmtId="0" fontId="17" fillId="12" borderId="91" xfId="0" applyFont="1" applyFill="1" applyBorder="1" applyAlignment="1" applyProtection="1">
      <alignment horizontal="center" vertical="center"/>
      <protection hidden="1"/>
    </xf>
    <xf numFmtId="0" fontId="17" fillId="12" borderId="65" xfId="0" applyFont="1" applyFill="1" applyBorder="1" applyAlignment="1" applyProtection="1">
      <alignment vertical="center"/>
      <protection hidden="1"/>
    </xf>
    <xf numFmtId="0" fontId="17" fillId="11" borderId="92" xfId="0" applyFont="1" applyFill="1" applyBorder="1" applyAlignment="1" applyProtection="1">
      <alignment vertical="center"/>
      <protection hidden="1"/>
    </xf>
    <xf numFmtId="0" fontId="17" fillId="11" borderId="93" xfId="0" applyFont="1" applyFill="1" applyBorder="1" applyAlignment="1" applyProtection="1">
      <alignment vertical="center"/>
      <protection hidden="1"/>
    </xf>
    <xf numFmtId="0" fontId="17" fillId="14" borderId="94" xfId="0" applyFont="1" applyFill="1" applyBorder="1" applyAlignment="1" applyProtection="1">
      <alignment vertical="center"/>
      <protection hidden="1"/>
    </xf>
    <xf numFmtId="0" fontId="17" fillId="0" borderId="45" xfId="0" applyFont="1" applyBorder="1" applyAlignment="1" applyProtection="1">
      <alignment vertical="center"/>
      <protection hidden="1"/>
    </xf>
    <xf numFmtId="0" fontId="17" fillId="14" borderId="95" xfId="0" applyFont="1" applyFill="1" applyBorder="1" applyAlignment="1" applyProtection="1">
      <alignment vertical="center"/>
      <protection hidden="1"/>
    </xf>
    <xf numFmtId="0" fontId="17" fillId="13" borderId="96" xfId="0" applyFont="1" applyFill="1" applyBorder="1" applyAlignment="1" applyProtection="1">
      <alignment vertical="center"/>
      <protection hidden="1"/>
    </xf>
    <xf numFmtId="0" fontId="16" fillId="6" borderId="97" xfId="0" applyFont="1" applyFill="1" applyBorder="1" applyAlignment="1" applyProtection="1">
      <alignment horizontal="center" vertical="center"/>
      <protection hidden="1"/>
    </xf>
    <xf numFmtId="0" fontId="16" fillId="6" borderId="98" xfId="0" applyFont="1" applyFill="1" applyBorder="1" applyAlignment="1" applyProtection="1">
      <alignment vertical="center"/>
      <protection hidden="1"/>
    </xf>
    <xf numFmtId="0" fontId="16" fillId="6" borderId="99" xfId="0" applyFont="1" applyFill="1" applyBorder="1" applyAlignment="1" applyProtection="1">
      <alignment vertical="center"/>
      <protection hidden="1"/>
    </xf>
    <xf numFmtId="0" fontId="16" fillId="6" borderId="100" xfId="0" applyFont="1" applyFill="1" applyBorder="1" applyAlignment="1" applyProtection="1">
      <alignment horizontal="center" vertical="center" wrapText="1"/>
      <protection hidden="1"/>
    </xf>
    <xf numFmtId="0" fontId="16" fillId="6" borderId="100" xfId="0" applyFont="1" applyFill="1" applyBorder="1" applyAlignment="1" applyProtection="1">
      <alignment horizontal="center" vertical="center"/>
      <protection hidden="1"/>
    </xf>
    <xf numFmtId="0" fontId="16" fillId="6" borderId="101" xfId="0" applyFont="1" applyFill="1" applyBorder="1" applyAlignment="1" applyProtection="1">
      <alignment horizontal="center" vertical="center" wrapText="1"/>
      <protection hidden="1"/>
    </xf>
    <xf numFmtId="0" fontId="16" fillId="6" borderId="12" xfId="0" applyFont="1" applyFill="1" applyBorder="1" applyAlignment="1" applyProtection="1">
      <alignment horizontal="center" vertical="center" wrapText="1"/>
      <protection hidden="1"/>
    </xf>
    <xf numFmtId="0" fontId="16" fillId="6" borderId="72" xfId="0" applyFont="1" applyFill="1" applyBorder="1" applyAlignment="1" applyProtection="1">
      <alignment horizontal="center" vertical="center" wrapText="1"/>
      <protection hidden="1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17" fillId="12" borderId="90" xfId="0" applyFont="1" applyFill="1" applyBorder="1" applyAlignment="1" applyProtection="1">
      <alignment horizontal="center" vertical="center"/>
      <protection hidden="1"/>
    </xf>
    <xf numFmtId="0" fontId="17" fillId="12" borderId="71" xfId="0" applyFont="1" applyFill="1" applyBorder="1" applyAlignment="1" applyProtection="1">
      <alignment horizontal="center" vertical="center"/>
      <protection hidden="1"/>
    </xf>
    <xf numFmtId="0" fontId="17" fillId="8" borderId="102" xfId="0" applyFont="1" applyFill="1" applyBorder="1" applyAlignment="1" applyProtection="1">
      <alignment horizontal="center"/>
      <protection hidden="1"/>
    </xf>
    <xf numFmtId="0" fontId="17" fillId="8" borderId="103" xfId="0" applyFont="1" applyFill="1" applyBorder="1" applyAlignment="1" applyProtection="1">
      <alignment horizontal="center"/>
      <protection hidden="1"/>
    </xf>
    <xf numFmtId="0" fontId="17" fillId="8" borderId="104" xfId="0" applyFont="1" applyFill="1" applyBorder="1" applyAlignment="1" applyProtection="1">
      <alignment horizontal="center"/>
      <protection hidden="1"/>
    </xf>
    <xf numFmtId="0" fontId="16" fillId="6" borderId="98" xfId="0" applyFont="1" applyFill="1" applyBorder="1" applyAlignment="1" applyProtection="1">
      <alignment horizontal="center" vertical="center"/>
      <protection hidden="1"/>
    </xf>
    <xf numFmtId="0" fontId="16" fillId="6" borderId="105" xfId="0" applyFont="1" applyFill="1" applyBorder="1" applyAlignment="1" applyProtection="1">
      <alignment horizontal="center" vertical="center"/>
      <protection hidden="1"/>
    </xf>
    <xf numFmtId="0" fontId="17" fillId="11" borderId="4" xfId="0" applyFont="1" applyFill="1" applyBorder="1" applyAlignment="1" applyProtection="1">
      <alignment horizontal="right" vertical="center"/>
      <protection hidden="1"/>
    </xf>
    <xf numFmtId="0" fontId="17" fillId="11" borderId="7" xfId="0" applyFont="1" applyFill="1" applyBorder="1" applyAlignment="1" applyProtection="1">
      <alignment horizontal="right" vertical="center"/>
      <protection hidden="1"/>
    </xf>
    <xf numFmtId="0" fontId="17" fillId="9" borderId="102" xfId="0" applyFont="1" applyFill="1" applyBorder="1" applyAlignment="1" applyProtection="1">
      <alignment horizontal="center"/>
      <protection hidden="1"/>
    </xf>
    <xf numFmtId="0" fontId="17" fillId="9" borderId="103" xfId="0" applyFont="1" applyFill="1" applyBorder="1" applyAlignment="1" applyProtection="1">
      <alignment horizontal="center"/>
      <protection hidden="1"/>
    </xf>
    <xf numFmtId="0" fontId="17" fillId="9" borderId="104" xfId="0" applyFont="1" applyFill="1" applyBorder="1" applyAlignment="1" applyProtection="1">
      <alignment horizontal="center"/>
      <protection hidden="1"/>
    </xf>
    <xf numFmtId="0" fontId="17" fillId="14" borderId="47" xfId="0" applyFont="1" applyFill="1" applyBorder="1" applyAlignment="1" applyProtection="1">
      <alignment/>
      <protection hidden="1"/>
    </xf>
    <xf numFmtId="0" fontId="17" fillId="11" borderId="101" xfId="0" applyFont="1" applyFill="1" applyBorder="1" applyAlignment="1" applyProtection="1">
      <alignment horizontal="center" vertical="center" wrapText="1"/>
      <protection hidden="1"/>
    </xf>
    <xf numFmtId="0" fontId="17" fillId="11" borderId="11" xfId="0" applyFont="1" applyFill="1" applyBorder="1" applyAlignment="1" applyProtection="1">
      <alignment horizontal="center" vertical="center" wrapText="1"/>
      <protection hidden="1"/>
    </xf>
    <xf numFmtId="0" fontId="16" fillId="6" borderId="105" xfId="0" applyFont="1" applyFill="1" applyBorder="1" applyAlignment="1" applyProtection="1">
      <alignment vertical="center"/>
      <protection hidden="1"/>
    </xf>
    <xf numFmtId="0" fontId="16" fillId="6" borderId="106" xfId="0" applyFont="1" applyFill="1" applyBorder="1" applyAlignment="1" applyProtection="1">
      <alignment horizontal="center" vertical="center" wrapText="1"/>
      <protection hidden="1"/>
    </xf>
    <xf numFmtId="0" fontId="17" fillId="7" borderId="102" xfId="0" applyFont="1" applyFill="1" applyBorder="1" applyAlignment="1" applyProtection="1">
      <alignment horizontal="center"/>
      <protection hidden="1"/>
    </xf>
    <xf numFmtId="0" fontId="17" fillId="7" borderId="103" xfId="0" applyFont="1" applyFill="1" applyBorder="1" applyAlignment="1" applyProtection="1">
      <alignment horizontal="center"/>
      <protection hidden="1"/>
    </xf>
    <xf numFmtId="0" fontId="17" fillId="7" borderId="104" xfId="0" applyFont="1" applyFill="1" applyBorder="1" applyAlignment="1" applyProtection="1">
      <alignment horizontal="center"/>
      <protection hidden="1"/>
    </xf>
    <xf numFmtId="0" fontId="17" fillId="11" borderId="72" xfId="0" applyFont="1" applyFill="1" applyBorder="1" applyAlignment="1" applyProtection="1">
      <alignment horizontal="center" vertical="center" wrapText="1"/>
      <protection hidden="1"/>
    </xf>
    <xf numFmtId="0" fontId="17" fillId="11" borderId="12" xfId="0" applyFont="1" applyFill="1" applyBorder="1" applyAlignment="1" applyProtection="1">
      <alignment horizontal="center" vertical="center" wrapText="1"/>
      <protection hidden="1"/>
    </xf>
    <xf numFmtId="0" fontId="18" fillId="18" borderId="102" xfId="0" applyFont="1" applyFill="1" applyBorder="1" applyAlignment="1" applyProtection="1">
      <alignment horizontal="center"/>
      <protection hidden="1"/>
    </xf>
    <xf numFmtId="0" fontId="18" fillId="18" borderId="103" xfId="0" applyFont="1" applyFill="1" applyBorder="1" applyAlignment="1" applyProtection="1">
      <alignment horizontal="center"/>
      <protection hidden="1"/>
    </xf>
    <xf numFmtId="0" fontId="18" fillId="18" borderId="104" xfId="0" applyFont="1" applyFill="1" applyBorder="1" applyAlignment="1" applyProtection="1">
      <alignment horizontal="center"/>
      <protection hidden="1"/>
    </xf>
    <xf numFmtId="0" fontId="9" fillId="19" borderId="10" xfId="0" applyFont="1" applyFill="1" applyBorder="1" applyAlignment="1" applyProtection="1">
      <alignment wrapText="1"/>
      <protection hidden="1"/>
    </xf>
    <xf numFmtId="0" fontId="9" fillId="19" borderId="106" xfId="0" applyFont="1" applyFill="1" applyBorder="1" applyAlignment="1" applyProtection="1">
      <alignment wrapText="1"/>
      <protection hidden="1"/>
    </xf>
    <xf numFmtId="0" fontId="17" fillId="19" borderId="10" xfId="0" applyFont="1" applyFill="1" applyBorder="1" applyAlignment="1" applyProtection="1">
      <alignment wrapText="1"/>
      <protection hidden="1"/>
    </xf>
    <xf numFmtId="0" fontId="17" fillId="19" borderId="106" xfId="0" applyFont="1" applyFill="1" applyBorder="1" applyAlignment="1" applyProtection="1">
      <alignment wrapText="1"/>
      <protection hidden="1"/>
    </xf>
    <xf numFmtId="0" fontId="17" fillId="11" borderId="107" xfId="0" applyFont="1" applyFill="1" applyBorder="1" applyAlignment="1" applyProtection="1">
      <alignment horizontal="center" vertical="center" wrapText="1"/>
      <protection hidden="1"/>
    </xf>
    <xf numFmtId="0" fontId="17" fillId="11" borderId="67" xfId="0" applyFont="1" applyFill="1" applyBorder="1" applyAlignment="1" applyProtection="1">
      <alignment horizontal="center" vertical="center" wrapText="1"/>
      <protection hidden="1"/>
    </xf>
    <xf numFmtId="0" fontId="16" fillId="6" borderId="39" xfId="0" applyFont="1" applyFill="1" applyBorder="1" applyAlignment="1" applyProtection="1">
      <alignment horizontal="center" vertical="center" wrapText="1"/>
      <protection hidden="1"/>
    </xf>
    <xf numFmtId="0" fontId="17" fillId="11" borderId="108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77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86" xfId="0" applyFont="1" applyBorder="1" applyAlignment="1" applyProtection="1">
      <alignment horizontal="center" vertical="center"/>
      <protection hidden="1"/>
    </xf>
    <xf numFmtId="0" fontId="17" fillId="11" borderId="4" xfId="0" applyFont="1" applyFill="1" applyBorder="1" applyAlignment="1" applyProtection="1">
      <alignment horizontal="center" vertical="center"/>
      <protection hidden="1"/>
    </xf>
    <xf numFmtId="0" fontId="17" fillId="11" borderId="7" xfId="0" applyFont="1" applyFill="1" applyBorder="1" applyAlignment="1" applyProtection="1">
      <alignment horizontal="center" vertical="center"/>
      <protection hidden="1"/>
    </xf>
    <xf numFmtId="0" fontId="16" fillId="6" borderId="66" xfId="0" applyFont="1" applyFill="1" applyBorder="1" applyAlignment="1" applyProtection="1">
      <alignment horizontal="center" vertical="center" wrapText="1"/>
      <protection hidden="1"/>
    </xf>
    <xf numFmtId="0" fontId="16" fillId="6" borderId="67" xfId="0" applyFont="1" applyFill="1" applyBorder="1" applyAlignment="1" applyProtection="1">
      <alignment horizontal="center" vertical="center" wrapText="1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8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179" fontId="17" fillId="0" borderId="54" xfId="0" applyNumberFormat="1" applyFont="1" applyFill="1" applyBorder="1" applyAlignment="1" applyProtection="1">
      <alignment horizontal="center" vertical="center"/>
      <protection hidden="1"/>
    </xf>
    <xf numFmtId="0" fontId="17" fillId="0" borderId="55" xfId="0" applyFont="1" applyFill="1" applyBorder="1" applyAlignment="1" applyProtection="1">
      <alignment horizontal="center" vertical="center"/>
      <protection hidden="1"/>
    </xf>
    <xf numFmtId="0" fontId="17" fillId="0" borderId="8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179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16" fillId="6" borderId="99" xfId="0" applyFont="1" applyFill="1" applyBorder="1" applyAlignment="1" applyProtection="1">
      <alignment horizontal="center" vertical="center"/>
      <protection hidden="1"/>
    </xf>
    <xf numFmtId="0" fontId="0" fillId="16" borderId="7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6" fillId="6" borderId="98" xfId="0" applyFont="1" applyFill="1" applyBorder="1" applyAlignment="1" applyProtection="1">
      <alignment horizontal="center" vertical="center" wrapText="1"/>
      <protection hidden="1"/>
    </xf>
    <xf numFmtId="0" fontId="16" fillId="6" borderId="99" xfId="0" applyFont="1" applyFill="1" applyBorder="1" applyAlignment="1" applyProtection="1">
      <alignment horizontal="center" vertical="center" wrapText="1"/>
      <protection hidden="1"/>
    </xf>
    <xf numFmtId="56" fontId="9" fillId="13" borderId="8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74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77" xfId="0" applyFont="1" applyFill="1" applyBorder="1" applyAlignment="1" applyProtection="1">
      <alignment horizontal="center" vertical="center"/>
      <protection hidden="1"/>
    </xf>
    <xf numFmtId="0" fontId="17" fillId="0" borderId="47" xfId="0" applyFont="1" applyFill="1" applyBorder="1" applyAlignment="1" applyProtection="1">
      <alignment horizontal="center" vertical="center"/>
      <protection hidden="1"/>
    </xf>
    <xf numFmtId="0" fontId="17" fillId="0" borderId="86" xfId="0" applyFont="1" applyFill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Alignment="1" applyProtection="1">
      <alignment horizontal="center" vertical="center"/>
      <protection hidden="1"/>
    </xf>
    <xf numFmtId="0" fontId="17" fillId="11" borderId="47" xfId="0" applyFont="1" applyFill="1" applyBorder="1" applyAlignment="1" applyProtection="1">
      <alignment horizontal="center" vertical="center"/>
      <protection hidden="1"/>
    </xf>
    <xf numFmtId="0" fontId="17" fillId="11" borderId="87" xfId="0" applyFont="1" applyFill="1" applyBorder="1" applyAlignment="1" applyProtection="1">
      <alignment horizontal="right" vertical="center"/>
      <protection hidden="1"/>
    </xf>
    <xf numFmtId="0" fontId="17" fillId="11" borderId="88" xfId="0" applyFont="1" applyFill="1" applyBorder="1" applyAlignment="1" applyProtection="1">
      <alignment horizontal="right" vertical="center"/>
      <protection hidden="1"/>
    </xf>
    <xf numFmtId="0" fontId="17" fillId="11" borderId="48" xfId="0" applyFont="1" applyFill="1" applyBorder="1" applyAlignment="1" applyProtection="1">
      <alignment horizontal="right" vertical="center"/>
      <protection hidden="1"/>
    </xf>
    <xf numFmtId="0" fontId="17" fillId="11" borderId="51" xfId="0" applyFont="1" applyFill="1" applyBorder="1" applyAlignment="1" applyProtection="1">
      <alignment horizontal="right" vertical="center"/>
      <protection hidden="1"/>
    </xf>
    <xf numFmtId="0" fontId="17" fillId="12" borderId="65" xfId="0" applyFont="1" applyFill="1" applyBorder="1" applyAlignment="1" applyProtection="1">
      <alignment horizontal="center" vertical="center"/>
      <protection hidden="1"/>
    </xf>
    <xf numFmtId="56" fontId="9" fillId="14" borderId="77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 applyProtection="1">
      <alignment horizontal="center" vertical="center"/>
      <protection hidden="1"/>
    </xf>
    <xf numFmtId="0" fontId="13" fillId="17" borderId="87" xfId="0" applyFont="1" applyFill="1" applyBorder="1" applyAlignment="1" applyProtection="1">
      <alignment horizontal="center" vertical="center"/>
      <protection locked="0"/>
    </xf>
    <xf numFmtId="0" fontId="13" fillId="17" borderId="93" xfId="0" applyFont="1" applyFill="1" applyBorder="1" applyAlignment="1" applyProtection="1">
      <alignment horizontal="center" vertical="center"/>
      <protection locked="0"/>
    </xf>
    <xf numFmtId="0" fontId="10" fillId="15" borderId="9" xfId="0" applyFont="1" applyFill="1" applyBorder="1" applyAlignment="1">
      <alignment horizontal="center"/>
    </xf>
    <xf numFmtId="0" fontId="12" fillId="20" borderId="87" xfId="0" applyFont="1" applyFill="1" applyBorder="1" applyAlignment="1" applyProtection="1">
      <alignment horizontal="center" vertical="center"/>
      <protection hidden="1"/>
    </xf>
    <xf numFmtId="0" fontId="12" fillId="20" borderId="93" xfId="0" applyFont="1" applyFill="1" applyBorder="1" applyAlignment="1" applyProtection="1">
      <alignment horizontal="center" vertical="center"/>
      <protection hidden="1"/>
    </xf>
    <xf numFmtId="0" fontId="11" fillId="14" borderId="109" xfId="0" applyFont="1" applyFill="1" applyBorder="1" applyAlignment="1" applyProtection="1">
      <alignment horizontal="center" vertical="center"/>
      <protection hidden="1"/>
    </xf>
    <xf numFmtId="0" fontId="11" fillId="14" borderId="110" xfId="0" applyFont="1" applyFill="1" applyBorder="1" applyAlignment="1" applyProtection="1">
      <alignment horizontal="center" vertical="center"/>
      <protection hidden="1"/>
    </xf>
    <xf numFmtId="0" fontId="17" fillId="13" borderId="111" xfId="0" applyFont="1" applyFill="1" applyBorder="1" applyAlignment="1">
      <alignment horizontal="center" vertical="center" wrapText="1"/>
    </xf>
    <xf numFmtId="0" fontId="17" fillId="13" borderId="69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22" fillId="4" borderId="67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4" fillId="15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4" fillId="0" borderId="6" xfId="0" applyFont="1" applyBorder="1" applyAlignment="1" applyProtection="1">
      <alignment vertical="center" wrapText="1"/>
      <protection hidden="1"/>
    </xf>
    <xf numFmtId="0" fontId="24" fillId="15" borderId="1" xfId="0" applyFont="1" applyFill="1" applyBorder="1" applyAlignment="1" applyProtection="1">
      <alignment vertical="center" wrapText="1"/>
      <protection hidden="1"/>
    </xf>
    <xf numFmtId="0" fontId="24" fillId="0" borderId="1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16" fillId="21" borderId="109" xfId="0" applyFont="1" applyFill="1" applyBorder="1" applyAlignment="1">
      <alignment horizontal="center" wrapText="1"/>
    </xf>
    <xf numFmtId="0" fontId="16" fillId="14" borderId="110" xfId="0" applyFont="1" applyFill="1" applyBorder="1" applyAlignment="1">
      <alignment horizontal="center" wrapText="1"/>
    </xf>
    <xf numFmtId="0" fontId="12" fillId="22" borderId="87" xfId="0" applyFont="1" applyFill="1" applyBorder="1" applyAlignment="1" applyProtection="1">
      <alignment horizontal="center" vertical="center"/>
      <protection hidden="1"/>
    </xf>
    <xf numFmtId="0" fontId="12" fillId="22" borderId="93" xfId="0" applyFont="1" applyFill="1" applyBorder="1" applyAlignment="1" applyProtection="1">
      <alignment horizontal="center" vertical="center"/>
      <protection hidden="1"/>
    </xf>
    <xf numFmtId="0" fontId="24" fillId="15" borderId="6" xfId="0" applyFont="1" applyFill="1" applyBorder="1" applyAlignment="1" applyProtection="1">
      <alignment vertical="center" wrapText="1"/>
      <protection hidden="1"/>
    </xf>
    <xf numFmtId="0" fontId="21" fillId="15" borderId="0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4</xdr:row>
      <xdr:rowOff>28575</xdr:rowOff>
    </xdr:from>
    <xdr:to>
      <xdr:col>5</xdr:col>
      <xdr:colOff>133350</xdr:colOff>
      <xdr:row>7</xdr:row>
      <xdr:rowOff>95250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28575</xdr:rowOff>
    </xdr:from>
    <xdr:to>
      <xdr:col>8</xdr:col>
      <xdr:colOff>133350</xdr:colOff>
      <xdr:row>11</xdr:row>
      <xdr:rowOff>95250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4859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28575</xdr:rowOff>
    </xdr:from>
    <xdr:to>
      <xdr:col>11</xdr:col>
      <xdr:colOff>133350</xdr:colOff>
      <xdr:row>15</xdr:row>
      <xdr:rowOff>95250</xdr:rowOff>
    </xdr:to>
    <xdr:pic>
      <xdr:nvPicPr>
        <xdr:cNvPr id="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0193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16</xdr:row>
      <xdr:rowOff>28575</xdr:rowOff>
    </xdr:from>
    <xdr:to>
      <xdr:col>14</xdr:col>
      <xdr:colOff>133350</xdr:colOff>
      <xdr:row>19</xdr:row>
      <xdr:rowOff>95250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527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28575</xdr:rowOff>
    </xdr:from>
    <xdr:to>
      <xdr:col>17</xdr:col>
      <xdr:colOff>133350</xdr:colOff>
      <xdr:row>23</xdr:row>
      <xdr:rowOff>95250</xdr:rowOff>
    </xdr:to>
    <xdr:pic>
      <xdr:nvPicPr>
        <xdr:cNvPr id="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0861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28575</xdr:rowOff>
    </xdr:from>
    <xdr:to>
      <xdr:col>5</xdr:col>
      <xdr:colOff>133350</xdr:colOff>
      <xdr:row>31</xdr:row>
      <xdr:rowOff>95250</xdr:rowOff>
    </xdr:to>
    <xdr:pic>
      <xdr:nvPicPr>
        <xdr:cNvPr id="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5148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32</xdr:row>
      <xdr:rowOff>28575</xdr:rowOff>
    </xdr:from>
    <xdr:to>
      <xdr:col>8</xdr:col>
      <xdr:colOff>133350</xdr:colOff>
      <xdr:row>35</xdr:row>
      <xdr:rowOff>95250</xdr:rowOff>
    </xdr:to>
    <xdr:pic>
      <xdr:nvPicPr>
        <xdr:cNvPr id="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0482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36</xdr:row>
      <xdr:rowOff>28575</xdr:rowOff>
    </xdr:from>
    <xdr:to>
      <xdr:col>11</xdr:col>
      <xdr:colOff>133350</xdr:colOff>
      <xdr:row>39</xdr:row>
      <xdr:rowOff>95250</xdr:rowOff>
    </xdr:to>
    <xdr:pic>
      <xdr:nvPicPr>
        <xdr:cNvPr id="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5816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40</xdr:row>
      <xdr:rowOff>28575</xdr:rowOff>
    </xdr:from>
    <xdr:to>
      <xdr:col>14</xdr:col>
      <xdr:colOff>133350</xdr:colOff>
      <xdr:row>43</xdr:row>
      <xdr:rowOff>95250</xdr:rowOff>
    </xdr:to>
    <xdr:pic>
      <xdr:nvPicPr>
        <xdr:cNvPr id="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44</xdr:row>
      <xdr:rowOff>28575</xdr:rowOff>
    </xdr:from>
    <xdr:to>
      <xdr:col>17</xdr:col>
      <xdr:colOff>133350</xdr:colOff>
      <xdr:row>47</xdr:row>
      <xdr:rowOff>95250</xdr:rowOff>
    </xdr:to>
    <xdr:pic>
      <xdr:nvPicPr>
        <xdr:cNvPr id="1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6484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52</xdr:row>
      <xdr:rowOff>28575</xdr:rowOff>
    </xdr:from>
    <xdr:to>
      <xdr:col>5</xdr:col>
      <xdr:colOff>133350</xdr:colOff>
      <xdr:row>55</xdr:row>
      <xdr:rowOff>95250</xdr:rowOff>
    </xdr:to>
    <xdr:pic>
      <xdr:nvPicPr>
        <xdr:cNvPr id="1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772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56</xdr:row>
      <xdr:rowOff>28575</xdr:rowOff>
    </xdr:from>
    <xdr:to>
      <xdr:col>8</xdr:col>
      <xdr:colOff>133350</xdr:colOff>
      <xdr:row>59</xdr:row>
      <xdr:rowOff>95250</xdr:rowOff>
    </xdr:to>
    <xdr:pic>
      <xdr:nvPicPr>
        <xdr:cNvPr id="1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86106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60</xdr:row>
      <xdr:rowOff>28575</xdr:rowOff>
    </xdr:from>
    <xdr:to>
      <xdr:col>11</xdr:col>
      <xdr:colOff>133350</xdr:colOff>
      <xdr:row>63</xdr:row>
      <xdr:rowOff>95250</xdr:rowOff>
    </xdr:to>
    <xdr:pic>
      <xdr:nvPicPr>
        <xdr:cNvPr id="1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91440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64</xdr:row>
      <xdr:rowOff>28575</xdr:rowOff>
    </xdr:from>
    <xdr:to>
      <xdr:col>14</xdr:col>
      <xdr:colOff>133350</xdr:colOff>
      <xdr:row>67</xdr:row>
      <xdr:rowOff>95250</xdr:rowOff>
    </xdr:to>
    <xdr:pic>
      <xdr:nvPicPr>
        <xdr:cNvPr id="1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6774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68</xdr:row>
      <xdr:rowOff>28575</xdr:rowOff>
    </xdr:from>
    <xdr:to>
      <xdr:col>17</xdr:col>
      <xdr:colOff>133350</xdr:colOff>
      <xdr:row>71</xdr:row>
      <xdr:rowOff>95250</xdr:rowOff>
    </xdr:to>
    <xdr:pic>
      <xdr:nvPicPr>
        <xdr:cNvPr id="1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021080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76</xdr:row>
      <xdr:rowOff>28575</xdr:rowOff>
    </xdr:from>
    <xdr:to>
      <xdr:col>5</xdr:col>
      <xdr:colOff>133350</xdr:colOff>
      <xdr:row>79</xdr:row>
      <xdr:rowOff>95250</xdr:rowOff>
    </xdr:to>
    <xdr:pic>
      <xdr:nvPicPr>
        <xdr:cNvPr id="1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16395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80</xdr:row>
      <xdr:rowOff>28575</xdr:rowOff>
    </xdr:from>
    <xdr:to>
      <xdr:col>8</xdr:col>
      <xdr:colOff>133350</xdr:colOff>
      <xdr:row>83</xdr:row>
      <xdr:rowOff>95250</xdr:rowOff>
    </xdr:to>
    <xdr:pic>
      <xdr:nvPicPr>
        <xdr:cNvPr id="1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1729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84</xdr:row>
      <xdr:rowOff>28575</xdr:rowOff>
    </xdr:from>
    <xdr:to>
      <xdr:col>11</xdr:col>
      <xdr:colOff>133350</xdr:colOff>
      <xdr:row>87</xdr:row>
      <xdr:rowOff>95250</xdr:rowOff>
    </xdr:to>
    <xdr:pic>
      <xdr:nvPicPr>
        <xdr:cNvPr id="1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27063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88</xdr:row>
      <xdr:rowOff>28575</xdr:rowOff>
    </xdr:from>
    <xdr:to>
      <xdr:col>14</xdr:col>
      <xdr:colOff>133350</xdr:colOff>
      <xdr:row>91</xdr:row>
      <xdr:rowOff>95250</xdr:rowOff>
    </xdr:to>
    <xdr:pic>
      <xdr:nvPicPr>
        <xdr:cNvPr id="1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32397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92</xdr:row>
      <xdr:rowOff>28575</xdr:rowOff>
    </xdr:from>
    <xdr:to>
      <xdr:col>17</xdr:col>
      <xdr:colOff>133350</xdr:colOff>
      <xdr:row>95</xdr:row>
      <xdr:rowOff>95250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773150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selection activeCell="E15" sqref="E15"/>
    </sheetView>
  </sheetViews>
  <sheetFormatPr defaultColWidth="9.00390625" defaultRowHeight="13.5"/>
  <cols>
    <col min="1" max="1" width="3.50390625" style="0" customWidth="1"/>
    <col min="2" max="4" width="10.625" style="1" customWidth="1"/>
    <col min="5" max="5" width="13.625" style="1" customWidth="1"/>
    <col min="6" max="6" width="0" style="1" hidden="1" customWidth="1"/>
    <col min="7" max="7" width="9.00390625" style="1" customWidth="1"/>
    <col min="8" max="8" width="10.125" style="1" customWidth="1"/>
    <col min="9" max="9" width="9.00390625" style="1" customWidth="1"/>
    <col min="10" max="10" width="0" style="0" hidden="1" customWidth="1"/>
  </cols>
  <sheetData>
    <row r="1" spans="2:7" ht="13.5">
      <c r="B1" s="28" t="s">
        <v>42</v>
      </c>
      <c r="C1" s="29"/>
      <c r="D1" s="29"/>
      <c r="E1" s="29"/>
      <c r="F1" s="29"/>
      <c r="G1" s="29"/>
    </row>
    <row r="2" spans="2:7" ht="15" customHeight="1" thickBot="1">
      <c r="B2" s="28" t="s">
        <v>43</v>
      </c>
      <c r="C2" s="29"/>
      <c r="D2" s="29"/>
      <c r="E2" s="29"/>
      <c r="F2" s="29"/>
      <c r="G2" s="29"/>
    </row>
    <row r="3" spans="2:7" ht="14.25" thickBot="1">
      <c r="B3" s="30" t="s">
        <v>1</v>
      </c>
      <c r="C3" s="171" t="s">
        <v>7</v>
      </c>
      <c r="D3" s="172"/>
      <c r="E3" s="31" t="s">
        <v>2</v>
      </c>
      <c r="F3" s="32" t="s">
        <v>22</v>
      </c>
      <c r="G3" s="33" t="s">
        <v>1</v>
      </c>
    </row>
    <row r="4" spans="2:10" ht="15" thickTop="1">
      <c r="B4" s="34">
        <v>1</v>
      </c>
      <c r="C4" s="155" t="s">
        <v>60</v>
      </c>
      <c r="D4" s="156" t="s">
        <v>0</v>
      </c>
      <c r="E4" s="153" t="s">
        <v>67</v>
      </c>
      <c r="F4" s="157" t="str">
        <f>REPLACE(C4,2,1,1)</f>
        <v>C1</v>
      </c>
      <c r="G4" s="158">
        <v>1</v>
      </c>
      <c r="J4" t="s">
        <v>21</v>
      </c>
    </row>
    <row r="5" spans="2:10" ht="14.25">
      <c r="B5" s="35">
        <v>2</v>
      </c>
      <c r="C5" s="159" t="s">
        <v>61</v>
      </c>
      <c r="D5" s="160" t="s">
        <v>0</v>
      </c>
      <c r="E5" s="154" t="s">
        <v>72</v>
      </c>
      <c r="F5" s="161" t="str">
        <f>REPLACE(C5,2,1,IF(C5="A",COUNTIF($C$4:C5,"A"),IF(C5="B",COUNTIF($C$4:C5,"B"),IF(C5="C",COUNTIF($C$4:C5,"C"),COUNTIF($C$4:C5,"D")))))</f>
        <v>C2</v>
      </c>
      <c r="G5" s="162">
        <v>2</v>
      </c>
      <c r="H5" s="15" t="s">
        <v>20</v>
      </c>
      <c r="I5" s="1" t="s">
        <v>16</v>
      </c>
      <c r="J5">
        <f>COUNTIF($C$4:$C$23,"A")</f>
        <v>5</v>
      </c>
    </row>
    <row r="6" spans="2:10" ht="14.25">
      <c r="B6" s="35">
        <v>3</v>
      </c>
      <c r="C6" s="159" t="s">
        <v>36</v>
      </c>
      <c r="D6" s="160" t="s">
        <v>0</v>
      </c>
      <c r="E6" s="154" t="s">
        <v>70</v>
      </c>
      <c r="F6" s="161" t="str">
        <f>REPLACE(C6,2,1,IF(C6="A",COUNTIF($C$4:C6,"A"),IF(C6="B",COUNTIF($C$4:C6,"B"),IF(C6="C",COUNTIF($C$4:C6,"C"),COUNTIF($C$4:C6,"D")))))</f>
        <v>A1</v>
      </c>
      <c r="G6" s="162">
        <v>3</v>
      </c>
      <c r="H6" s="15" t="s">
        <v>17</v>
      </c>
      <c r="I6" s="1" t="s">
        <v>16</v>
      </c>
      <c r="J6">
        <f>COUNTIF($C$4:$C$23,"A")</f>
        <v>5</v>
      </c>
    </row>
    <row r="7" spans="2:10" ht="14.25">
      <c r="B7" s="35">
        <v>4</v>
      </c>
      <c r="C7" s="159" t="s">
        <v>62</v>
      </c>
      <c r="D7" s="160" t="s">
        <v>0</v>
      </c>
      <c r="E7" s="154" t="s">
        <v>71</v>
      </c>
      <c r="F7" s="161" t="str">
        <f>REPLACE(C7,2,1,IF(C7="A",COUNTIF($C$4:C7,"A"),IF(C7="B",COUNTIF($C$4:C7,"B"),IF(C7="C",COUNTIF($C$4:C7,"C"),COUNTIF($C$4:C7,"D")))))</f>
        <v>B1</v>
      </c>
      <c r="G7" s="162">
        <v>4</v>
      </c>
      <c r="H7" s="15" t="s">
        <v>18</v>
      </c>
      <c r="I7" s="1" t="s">
        <v>16</v>
      </c>
      <c r="J7">
        <f>COUNTIF($C$4:$C$23,"A")</f>
        <v>5</v>
      </c>
    </row>
    <row r="8" spans="2:10" ht="14.25">
      <c r="B8" s="35">
        <v>5</v>
      </c>
      <c r="C8" s="159" t="s">
        <v>36</v>
      </c>
      <c r="D8" s="160" t="s">
        <v>0</v>
      </c>
      <c r="E8" s="154" t="s">
        <v>75</v>
      </c>
      <c r="F8" s="161" t="str">
        <f>REPLACE(C8,2,1,IF(C8="A",COUNTIF($C$4:C8,"A"),IF(C8="B",COUNTIF($C$4:C8,"B"),IF(C8="C",COUNTIF($C$4:C8,"C"),COUNTIF($C$4:C8,"D")))))</f>
        <v>A2</v>
      </c>
      <c r="G8" s="162">
        <v>5</v>
      </c>
      <c r="H8" s="15" t="s">
        <v>19</v>
      </c>
      <c r="I8" s="1" t="s">
        <v>16</v>
      </c>
      <c r="J8">
        <f>COUNTIF($C$4:$C$23,"A")</f>
        <v>5</v>
      </c>
    </row>
    <row r="9" spans="2:7" ht="14.25">
      <c r="B9" s="35">
        <v>6</v>
      </c>
      <c r="C9" s="159" t="s">
        <v>6</v>
      </c>
      <c r="D9" s="160" t="s">
        <v>0</v>
      </c>
      <c r="E9" s="154" t="s">
        <v>76</v>
      </c>
      <c r="F9" s="161" t="str">
        <f>REPLACE(C9,2,1,IF(C9="A",COUNTIF($C$4:C9,"A"),IF(C9="B",COUNTIF($C$4:C9,"B"),IF(C9="C",COUNTIF($C$4:C9,"C"),COUNTIF($C$4:C9,"D")))))</f>
        <v>D1</v>
      </c>
      <c r="G9" s="162">
        <v>6</v>
      </c>
    </row>
    <row r="10" spans="2:7" ht="14.25">
      <c r="B10" s="35">
        <v>7</v>
      </c>
      <c r="C10" s="159" t="s">
        <v>35</v>
      </c>
      <c r="D10" s="160" t="s">
        <v>0</v>
      </c>
      <c r="E10" s="154" t="s">
        <v>65</v>
      </c>
      <c r="F10" s="161" t="str">
        <f>REPLACE(C10,2,1,IF(C10="A",COUNTIF($C$4:C10,"A"),IF(C10="B",COUNTIF($C$4:C10,"B"),IF(C10="C",COUNTIF($C$4:C10,"C"),COUNTIF($C$4:C10,"D")))))</f>
        <v>D2</v>
      </c>
      <c r="G10" s="162">
        <v>7</v>
      </c>
    </row>
    <row r="11" spans="2:7" ht="14.25">
      <c r="B11" s="35">
        <v>8</v>
      </c>
      <c r="C11" s="159" t="s">
        <v>34</v>
      </c>
      <c r="D11" s="160" t="s">
        <v>0</v>
      </c>
      <c r="E11" s="154" t="s">
        <v>73</v>
      </c>
      <c r="F11" s="161" t="str">
        <f>REPLACE(C11,2,1,IF(C11="A",COUNTIF($C$4:C11,"A"),IF(C11="B",COUNTIF($C$4:C11,"B"),IF(C11="C",COUNTIF($C$4:C11,"C"),COUNTIF($C$4:C11,"D")))))</f>
        <v>A3</v>
      </c>
      <c r="G11" s="162">
        <v>8</v>
      </c>
    </row>
    <row r="12" spans="2:7" ht="14.25">
      <c r="B12" s="35">
        <v>9</v>
      </c>
      <c r="C12" s="159" t="s">
        <v>33</v>
      </c>
      <c r="D12" s="160" t="s">
        <v>0</v>
      </c>
      <c r="E12" s="154" t="s">
        <v>66</v>
      </c>
      <c r="F12" s="161" t="str">
        <f>REPLACE(C12,2,1,IF(C12="A",COUNTIF($C$4:C12,"A"),IF(C12="B",COUNTIF($C$4:C12,"B"),IF(C12="C",COUNTIF($C$4:C12,"C"),COUNTIF($C$4:C12,"D")))))</f>
        <v>B2</v>
      </c>
      <c r="G12" s="162">
        <v>9</v>
      </c>
    </row>
    <row r="13" spans="2:7" ht="14.25">
      <c r="B13" s="35">
        <v>10</v>
      </c>
      <c r="C13" s="159" t="s">
        <v>35</v>
      </c>
      <c r="D13" s="160" t="s">
        <v>0</v>
      </c>
      <c r="E13" s="154" t="s">
        <v>68</v>
      </c>
      <c r="F13" s="161" t="str">
        <f>REPLACE(C13,2,1,IF(C13="A",COUNTIF($C$4:C13,"A"),IF(C13="B",COUNTIF($C$4:C13,"B"),IF(C13="C",COUNTIF($C$4:C13,"C"),COUNTIF($C$4:C13,"D")))))</f>
        <v>D3</v>
      </c>
      <c r="G13" s="162">
        <v>10</v>
      </c>
    </row>
    <row r="14" spans="2:13" ht="14.25">
      <c r="B14" s="35">
        <v>11</v>
      </c>
      <c r="C14" s="159" t="s">
        <v>61</v>
      </c>
      <c r="D14" s="160" t="s">
        <v>0</v>
      </c>
      <c r="E14" s="154" t="s">
        <v>79</v>
      </c>
      <c r="F14" s="161" t="str">
        <f>REPLACE(C14,2,1,IF(C14="A",COUNTIF($C$4:C14,"A"),IF(C14="B",COUNTIF($C$4:C14,"B"),IF(C14="C",COUNTIF($C$4:C14,"C"),COUNTIF($C$4:C14,"D")))))</f>
        <v>C3</v>
      </c>
      <c r="G14" s="162">
        <v>11</v>
      </c>
      <c r="I14" s="20"/>
      <c r="J14" s="21"/>
      <c r="K14" s="21"/>
      <c r="L14" s="21"/>
      <c r="M14" s="21"/>
    </row>
    <row r="15" spans="2:13" ht="14.25">
      <c r="B15" s="35">
        <v>12</v>
      </c>
      <c r="C15" s="159" t="s">
        <v>34</v>
      </c>
      <c r="D15" s="160" t="s">
        <v>0</v>
      </c>
      <c r="E15" s="154" t="s">
        <v>74</v>
      </c>
      <c r="F15" s="161" t="str">
        <f>REPLACE(C15,2,1,IF(C15="A",COUNTIF($C$4:C15,"A"),IF(C15="B",COUNTIF($C$4:C15,"B"),IF(C15="C",COUNTIF($C$4:C15,"C"),COUNTIF($C$4:C15,"D")))))</f>
        <v>A4</v>
      </c>
      <c r="G15" s="162">
        <v>12</v>
      </c>
      <c r="I15" s="20"/>
      <c r="J15" s="21"/>
      <c r="K15" s="21"/>
      <c r="L15" s="21"/>
      <c r="M15" s="21"/>
    </row>
    <row r="16" spans="2:13" ht="14.25">
      <c r="B16" s="35">
        <v>13</v>
      </c>
      <c r="C16" s="159" t="s">
        <v>33</v>
      </c>
      <c r="D16" s="160" t="s">
        <v>0</v>
      </c>
      <c r="E16" s="154" t="s">
        <v>77</v>
      </c>
      <c r="F16" s="161" t="str">
        <f>REPLACE(C16,2,1,IF(C16="A",COUNTIF($C$4:C16,"A"),IF(C16="B",COUNTIF($C$4:C16,"B"),IF(C16="C",COUNTIF($C$4:C16,"C"),COUNTIF($C$4:C16,"D")))))</f>
        <v>B3</v>
      </c>
      <c r="G16" s="162">
        <v>13</v>
      </c>
      <c r="I16" s="20"/>
      <c r="J16" s="21"/>
      <c r="K16" s="21"/>
      <c r="L16" s="21"/>
      <c r="M16" s="21"/>
    </row>
    <row r="17" spans="2:13" ht="14.25">
      <c r="B17" s="35">
        <v>14</v>
      </c>
      <c r="C17" s="159" t="s">
        <v>63</v>
      </c>
      <c r="D17" s="160" t="s">
        <v>0</v>
      </c>
      <c r="E17" s="154" t="s">
        <v>78</v>
      </c>
      <c r="F17" s="161" t="str">
        <f>REPLACE(C17,2,1,IF(C17="A",COUNTIF($C$4:C17,"A"),IF(C17="B",COUNTIF($C$4:C17,"B"),IF(C17="C",COUNTIF($C$4:C17,"C"),COUNTIF($C$4:C17,"D")))))</f>
        <v>B4</v>
      </c>
      <c r="G17" s="162">
        <v>14</v>
      </c>
      <c r="I17" s="20"/>
      <c r="J17" s="21"/>
      <c r="K17" s="21"/>
      <c r="L17" s="21"/>
      <c r="M17" s="21"/>
    </row>
    <row r="18" spans="2:13" ht="14.25">
      <c r="B18" s="35">
        <v>15</v>
      </c>
      <c r="C18" s="163" t="s">
        <v>61</v>
      </c>
      <c r="D18" s="164" t="s">
        <v>0</v>
      </c>
      <c r="E18" s="165" t="s">
        <v>69</v>
      </c>
      <c r="F18" s="166" t="str">
        <f>REPLACE(C18,2,1,IF(C18="A",COUNTIF($C$4:C18,"A"),IF(C18="B",COUNTIF($C$4:C18,"B"),IF(C18="C",COUNTIF($C$4:C18,"C"),COUNTIF($C$4:C18,"D")))))</f>
        <v>C4</v>
      </c>
      <c r="G18" s="167">
        <v>15</v>
      </c>
      <c r="I18" s="20"/>
      <c r="J18" s="21"/>
      <c r="K18" s="21"/>
      <c r="L18" s="21"/>
      <c r="M18" s="21"/>
    </row>
    <row r="19" spans="2:13" ht="14.25">
      <c r="B19" s="35">
        <v>16</v>
      </c>
      <c r="C19" s="36" t="s">
        <v>64</v>
      </c>
      <c r="D19" s="37" t="s">
        <v>0</v>
      </c>
      <c r="E19" s="38"/>
      <c r="F19" s="39" t="str">
        <f>REPLACE(C19,2,1,IF(C19="A",COUNTIF($C$4:C19,"A"),IF(C19="B",COUNTIF($C$4:C19,"B"),IF(C19="C",COUNTIF($C$4:C19,"C"),COUNTIF($C$4:C19,"D")))))</f>
        <v>A5</v>
      </c>
      <c r="G19" s="40">
        <v>16</v>
      </c>
      <c r="I19" s="20"/>
      <c r="J19" s="21"/>
      <c r="K19" s="21"/>
      <c r="L19" s="21"/>
      <c r="M19" s="21"/>
    </row>
    <row r="20" spans="2:13" ht="14.25">
      <c r="B20" s="35">
        <v>17</v>
      </c>
      <c r="C20" s="36" t="s">
        <v>61</v>
      </c>
      <c r="D20" s="37" t="s">
        <v>0</v>
      </c>
      <c r="E20" s="38"/>
      <c r="F20" s="39" t="str">
        <f>REPLACE(C20,2,1,IF(C20="A",COUNTIF($C$4:C20,"A"),IF(C20="B",COUNTIF($C$4:C20,"B"),IF(C20="C",COUNTIF($C$4:C20,"C"),COUNTIF($C$4:C20,"D")))))</f>
        <v>C5</v>
      </c>
      <c r="G20" s="40">
        <v>17</v>
      </c>
      <c r="I20" s="20"/>
      <c r="J20" s="21"/>
      <c r="K20" s="21"/>
      <c r="L20" s="21"/>
      <c r="M20" s="21"/>
    </row>
    <row r="21" spans="2:13" ht="14.25">
      <c r="B21" s="35">
        <v>18</v>
      </c>
      <c r="C21" s="36" t="s">
        <v>6</v>
      </c>
      <c r="D21" s="37" t="s">
        <v>0</v>
      </c>
      <c r="E21" s="38"/>
      <c r="F21" s="39" t="str">
        <f>REPLACE(C21,2,1,IF(C21="A",COUNTIF($C$4:C21,"A"),IF(C21="B",COUNTIF($C$4:C21,"B"),IF(C21="C",COUNTIF($C$4:C21,"C"),COUNTIF($C$4:C21,"D")))))</f>
        <v>D4</v>
      </c>
      <c r="G21" s="40">
        <v>18</v>
      </c>
      <c r="I21" s="20"/>
      <c r="J21" s="21"/>
      <c r="K21" s="21"/>
      <c r="L21" s="22"/>
      <c r="M21" s="21"/>
    </row>
    <row r="22" spans="2:13" ht="14.25">
      <c r="B22" s="35">
        <v>19</v>
      </c>
      <c r="C22" s="36" t="s">
        <v>6</v>
      </c>
      <c r="D22" s="37" t="s">
        <v>0</v>
      </c>
      <c r="E22" s="38"/>
      <c r="F22" s="39" t="str">
        <f>REPLACE(C22,2,1,IF(C22="A",COUNTIF($C$4:C22,"A"),IF(C22="B",COUNTIF($C$4:C22,"B"),IF(C22="C",COUNTIF($C$4:C22,"C"),COUNTIF($C$4:C22,"D")))))</f>
        <v>D5</v>
      </c>
      <c r="G22" s="40">
        <v>19</v>
      </c>
      <c r="I22" s="20"/>
      <c r="J22" s="21"/>
      <c r="K22" s="21"/>
      <c r="L22" s="22"/>
      <c r="M22" s="21"/>
    </row>
    <row r="23" spans="2:13" ht="15" thickBot="1">
      <c r="B23" s="41">
        <v>20</v>
      </c>
      <c r="C23" s="42" t="s">
        <v>63</v>
      </c>
      <c r="D23" s="43" t="s">
        <v>0</v>
      </c>
      <c r="E23" s="44"/>
      <c r="F23" s="45" t="str">
        <f>REPLACE(C23,2,1,IF(C23="A",COUNTIF($C$4:C23,"A"),IF(C23="B",COUNTIF($C$4:C23,"B"),IF(C23="C",COUNTIF($C$4:C23,"C"),COUNTIF($C$4:C23,"D")))))</f>
        <v>B5</v>
      </c>
      <c r="G23" s="46">
        <v>20</v>
      </c>
      <c r="I23" s="20"/>
      <c r="J23" s="21"/>
      <c r="K23" s="21"/>
      <c r="L23" s="22"/>
      <c r="M23" s="21"/>
    </row>
    <row r="24" spans="2:9" ht="8.25" customHeight="1" thickBot="1">
      <c r="B24" s="29"/>
      <c r="C24" s="29"/>
      <c r="D24" s="29"/>
      <c r="E24" s="29"/>
      <c r="F24" s="29"/>
      <c r="G24" s="29"/>
      <c r="I24" s="16"/>
    </row>
    <row r="25" spans="2:9" ht="14.25" thickBot="1">
      <c r="B25" s="47" t="s">
        <v>3</v>
      </c>
      <c r="C25" s="48" t="s">
        <v>4</v>
      </c>
      <c r="D25" s="49" t="s">
        <v>5</v>
      </c>
      <c r="E25" s="50" t="s">
        <v>6</v>
      </c>
      <c r="F25" s="51"/>
      <c r="G25" s="51"/>
      <c r="H25" s="2"/>
      <c r="I25" s="17"/>
    </row>
    <row r="26" spans="2:9" ht="14.25" thickTop="1">
      <c r="B26" s="52" t="str">
        <f>INDEX($E$4:$F$23,MATCH("A1",$F$4:$F$23,0),1)</f>
        <v>SWAT</v>
      </c>
      <c r="C26" s="53" t="str">
        <f>INDEX($E$4:$F$23,MATCH("B1",$F$4:$F$23,0),1)</f>
        <v>no</v>
      </c>
      <c r="D26" s="53" t="str">
        <f>INDEX($E$4:$F$23,MATCH("C1",$F$4:$F$23,0),1)</f>
        <v>丸バナナ</v>
      </c>
      <c r="E26" s="54" t="str">
        <f>INDEX($E$4:$F$23,MATCH("D1",$F$4:$F$23,0),1)</f>
        <v>TUZZITO</v>
      </c>
      <c r="F26" s="55"/>
      <c r="G26" s="55"/>
      <c r="H26" s="2"/>
      <c r="I26" s="17"/>
    </row>
    <row r="27" spans="2:9" ht="13.5">
      <c r="B27" s="56" t="str">
        <f>INDEX($E$4:$F$23,MATCH("A2",$F$4:$F$23,0),1)</f>
        <v>キングmasa</v>
      </c>
      <c r="C27" s="57" t="str">
        <f>INDEX($E$4:$F$23,MATCH("B2",$F$4:$F$23,0),1)</f>
        <v>wings</v>
      </c>
      <c r="D27" s="57" t="str">
        <f>INDEX($E$4:$F$23,MATCH("C2",$F$4:$F$23,0),1)</f>
        <v>つばさ</v>
      </c>
      <c r="E27" s="58" t="str">
        <f>INDEX($E$4:$F$23,MATCH("D2",$F$4:$F$23,0),1)</f>
        <v>浪花のボランチ</v>
      </c>
      <c r="F27" s="55"/>
      <c r="G27" s="55"/>
      <c r="H27" s="2"/>
      <c r="I27" s="17"/>
    </row>
    <row r="28" spans="2:9" ht="13.5">
      <c r="B28" s="56" t="str">
        <f>INDEX($E$4:$F$23,MATCH("A3",$F$4:$F$23,0),1)</f>
        <v>PNJ</v>
      </c>
      <c r="C28" s="57" t="str">
        <f>INDEX($E$4:$F$23,MATCH("B3",$F$4:$F$23,0),1)</f>
        <v>ファーガソン</v>
      </c>
      <c r="D28" s="57" t="str">
        <f>INDEX($E$4:$F$23,MATCH("C3",$F$4:$F$23,0),1)</f>
        <v>罰巣忠太</v>
      </c>
      <c r="E28" s="58" t="str">
        <f>INDEX($E$4:$F$23,MATCH("D3",$F$4:$F$23,0),1)</f>
        <v>いるか</v>
      </c>
      <c r="F28" s="55"/>
      <c r="G28" s="55"/>
      <c r="H28" s="2"/>
      <c r="I28" s="17"/>
    </row>
    <row r="29" spans="2:9" ht="13.5">
      <c r="B29" s="56" t="str">
        <f>INDEX($E$4:$F$23,MATCH("A4",$F$4:$F$23,0),1)</f>
        <v>甘太</v>
      </c>
      <c r="C29" s="57" t="str">
        <f>INDEX($E$4:$F$23,MATCH("B4",$F$4:$F$23,0),1)</f>
        <v>soni</v>
      </c>
      <c r="D29" s="57" t="str">
        <f>INDEX($E$4:$F$23,MATCH("C4",$F$4:$F$23,0),1)</f>
        <v>syuji</v>
      </c>
      <c r="E29" s="58">
        <f>INDEX($E$4:$F$23,MATCH("D4",$F$4:$F$23,0),1)</f>
        <v>0</v>
      </c>
      <c r="F29" s="55"/>
      <c r="G29" s="55"/>
      <c r="H29" s="2"/>
      <c r="I29" s="17"/>
    </row>
    <row r="30" spans="2:9" ht="14.25" thickBot="1">
      <c r="B30" s="59">
        <f>INDEX($E$4:$F$23,MATCH("A5",$F$4:$F$23,0),1)</f>
        <v>0</v>
      </c>
      <c r="C30" s="60">
        <f>INDEX($E$4:$F$23,MATCH("B5",$F$4:$F$23,0),1)</f>
        <v>0</v>
      </c>
      <c r="D30" s="60">
        <f>INDEX($E$4:$F$23,MATCH("C5",$F$4:$F$23,0),1)</f>
        <v>0</v>
      </c>
      <c r="E30" s="61">
        <f>INDEX($E$4:$F$23,MATCH("D5",$F$4:$F$23,0),1)</f>
        <v>0</v>
      </c>
      <c r="F30" s="55"/>
      <c r="G30" s="55"/>
      <c r="H30" s="2"/>
      <c r="I30" s="17"/>
    </row>
    <row r="31" ht="13.5">
      <c r="I31" s="16"/>
    </row>
    <row r="32" spans="1:9" ht="13.5">
      <c r="A32" s="19"/>
      <c r="B32" s="14"/>
      <c r="C32" s="14"/>
      <c r="D32" s="14"/>
      <c r="E32" s="14"/>
      <c r="F32" s="14"/>
      <c r="G32" s="14"/>
      <c r="H32" s="14"/>
      <c r="I32" s="14"/>
    </row>
    <row r="33" spans="1:9" ht="13.5">
      <c r="A33" s="19"/>
      <c r="B33" s="14"/>
      <c r="C33" s="14"/>
      <c r="D33" s="14"/>
      <c r="E33" s="14"/>
      <c r="F33" s="14"/>
      <c r="G33" s="14"/>
      <c r="H33" s="2"/>
      <c r="I33" s="2"/>
    </row>
    <row r="34" spans="1:9" ht="13.5">
      <c r="A34" s="19"/>
      <c r="B34" s="14"/>
      <c r="C34" s="14"/>
      <c r="D34" s="14"/>
      <c r="E34" s="14"/>
      <c r="F34" s="14"/>
      <c r="G34" s="14"/>
      <c r="H34" s="2"/>
      <c r="I34" s="2"/>
    </row>
    <row r="35" spans="1:9" ht="13.5">
      <c r="A35" s="19"/>
      <c r="B35" s="14"/>
      <c r="C35" s="14"/>
      <c r="D35" s="14"/>
      <c r="E35" s="14"/>
      <c r="F35" s="14"/>
      <c r="G35" s="14"/>
      <c r="H35" s="2"/>
      <c r="I35" s="2"/>
    </row>
    <row r="36" spans="1:9" ht="13.5">
      <c r="A36" s="19"/>
      <c r="B36" s="14"/>
      <c r="C36" s="14"/>
      <c r="D36" s="14"/>
      <c r="E36" s="14"/>
      <c r="F36" s="14"/>
      <c r="G36" s="14"/>
      <c r="H36" s="2"/>
      <c r="I36" s="2"/>
    </row>
    <row r="37" spans="1:9" ht="13.5">
      <c r="A37" s="19"/>
      <c r="B37" s="14"/>
      <c r="C37" s="14"/>
      <c r="D37" s="14"/>
      <c r="E37" s="14"/>
      <c r="F37" s="14"/>
      <c r="G37" s="14"/>
      <c r="H37" s="2"/>
      <c r="I37" s="2"/>
    </row>
    <row r="38" spans="1:9" ht="13.5">
      <c r="A38" s="19"/>
      <c r="B38" s="14"/>
      <c r="C38" s="14"/>
      <c r="D38" s="14"/>
      <c r="E38" s="14"/>
      <c r="F38" s="14"/>
      <c r="G38" s="14"/>
      <c r="H38" s="2"/>
      <c r="I38" s="2"/>
    </row>
    <row r="39" spans="1:7" ht="13.5">
      <c r="A39" s="19"/>
      <c r="B39" s="14"/>
      <c r="C39" s="14"/>
      <c r="D39" s="14"/>
      <c r="E39" s="14"/>
      <c r="F39" s="14"/>
      <c r="G39" s="14"/>
    </row>
    <row r="40" spans="1:9" ht="13.5">
      <c r="A40" s="19"/>
      <c r="B40" s="14"/>
      <c r="C40" s="14"/>
      <c r="D40" s="14"/>
      <c r="E40" s="14"/>
      <c r="F40" s="14"/>
      <c r="G40" s="14"/>
      <c r="H40" s="14"/>
      <c r="I40" s="14"/>
    </row>
    <row r="41" spans="1:9" ht="13.5">
      <c r="A41" s="19"/>
      <c r="B41" s="14"/>
      <c r="C41" s="14"/>
      <c r="D41" s="14"/>
      <c r="E41" s="14"/>
      <c r="F41" s="14"/>
      <c r="G41" s="14"/>
      <c r="H41" s="2"/>
      <c r="I41" s="2"/>
    </row>
    <row r="42" spans="1:9" ht="13.5">
      <c r="A42" s="19"/>
      <c r="B42" s="14"/>
      <c r="C42" s="14"/>
      <c r="D42" s="14"/>
      <c r="E42" s="14"/>
      <c r="F42" s="14"/>
      <c r="G42" s="14"/>
      <c r="H42" s="2"/>
      <c r="I42" s="2"/>
    </row>
    <row r="43" spans="1:9" ht="13.5">
      <c r="A43" s="19"/>
      <c r="B43" s="14"/>
      <c r="C43" s="14"/>
      <c r="D43" s="14"/>
      <c r="E43" s="14"/>
      <c r="F43" s="14"/>
      <c r="G43" s="14"/>
      <c r="H43" s="2"/>
      <c r="I43" s="2"/>
    </row>
    <row r="44" spans="1:9" ht="13.5">
      <c r="A44" s="19"/>
      <c r="B44" s="14"/>
      <c r="C44" s="14"/>
      <c r="D44" s="14"/>
      <c r="E44" s="14"/>
      <c r="F44" s="14"/>
      <c r="G44" s="14"/>
      <c r="H44" s="2"/>
      <c r="I44" s="2"/>
    </row>
    <row r="45" spans="1:9" ht="13.5">
      <c r="A45" s="19"/>
      <c r="B45" s="14"/>
      <c r="C45" s="14"/>
      <c r="D45" s="14"/>
      <c r="E45" s="14"/>
      <c r="F45" s="14"/>
      <c r="G45" s="14"/>
      <c r="H45" s="2"/>
      <c r="I45" s="2"/>
    </row>
    <row r="46" spans="1:7" ht="13.5">
      <c r="A46" s="19"/>
      <c r="B46" s="14"/>
      <c r="C46" s="14"/>
      <c r="D46" s="14"/>
      <c r="E46" s="14"/>
      <c r="F46" s="14"/>
      <c r="G46" s="14"/>
    </row>
    <row r="47" spans="1:8" ht="13.5">
      <c r="A47" s="19"/>
      <c r="B47" s="14"/>
      <c r="C47" s="14"/>
      <c r="D47" s="14"/>
      <c r="E47" s="14"/>
      <c r="F47" s="14"/>
      <c r="G47" s="14"/>
      <c r="H47" s="2"/>
    </row>
    <row r="48" spans="1:9" ht="13.5">
      <c r="A48" s="19"/>
      <c r="B48" s="14"/>
      <c r="C48" s="14"/>
      <c r="D48" s="14"/>
      <c r="E48" s="14"/>
      <c r="F48" s="14"/>
      <c r="G48" s="14"/>
      <c r="H48" s="14"/>
      <c r="I48" s="14"/>
    </row>
    <row r="49" spans="1:9" ht="13.5">
      <c r="A49" s="19"/>
      <c r="B49" s="14"/>
      <c r="C49" s="14"/>
      <c r="D49" s="14"/>
      <c r="E49" s="14"/>
      <c r="F49" s="14"/>
      <c r="G49" s="14"/>
      <c r="H49" s="2"/>
      <c r="I49" s="2"/>
    </row>
    <row r="50" spans="1:9" ht="13.5">
      <c r="A50" s="19"/>
      <c r="B50" s="14"/>
      <c r="C50" s="14"/>
      <c r="D50" s="14"/>
      <c r="E50" s="14"/>
      <c r="F50" s="14"/>
      <c r="G50" s="14"/>
      <c r="H50" s="2"/>
      <c r="I50" s="2"/>
    </row>
    <row r="51" spans="1:9" ht="13.5">
      <c r="A51" s="19"/>
      <c r="B51" s="14"/>
      <c r="C51" s="14"/>
      <c r="D51" s="14"/>
      <c r="E51" s="14"/>
      <c r="F51" s="14"/>
      <c r="G51" s="14"/>
      <c r="H51" s="2"/>
      <c r="I51" s="2"/>
    </row>
    <row r="52" spans="1:9" ht="13.5">
      <c r="A52" s="19"/>
      <c r="B52" s="14"/>
      <c r="C52" s="14"/>
      <c r="D52" s="14"/>
      <c r="E52" s="14"/>
      <c r="F52" s="14"/>
      <c r="G52" s="14"/>
      <c r="H52" s="2"/>
      <c r="I52" s="2"/>
    </row>
    <row r="53" spans="1:9" ht="13.5">
      <c r="A53" s="19"/>
      <c r="B53" s="14"/>
      <c r="C53" s="14"/>
      <c r="D53" s="14"/>
      <c r="E53" s="14"/>
      <c r="F53" s="14"/>
      <c r="G53" s="14"/>
      <c r="H53" s="2"/>
      <c r="I53" s="2"/>
    </row>
    <row r="54" spans="1:7" ht="13.5">
      <c r="A54" s="19"/>
      <c r="B54" s="14"/>
      <c r="C54" s="14"/>
      <c r="D54" s="14"/>
      <c r="E54" s="14"/>
      <c r="F54" s="14"/>
      <c r="G54" s="14"/>
    </row>
    <row r="55" spans="1:7" ht="13.5">
      <c r="A55" s="19"/>
      <c r="B55" s="14"/>
      <c r="C55" s="14"/>
      <c r="D55" s="14"/>
      <c r="E55" s="14"/>
      <c r="F55" s="14"/>
      <c r="G55" s="14"/>
    </row>
    <row r="56" spans="1:7" ht="13.5">
      <c r="A56" s="19"/>
      <c r="B56" s="14"/>
      <c r="C56" s="14"/>
      <c r="D56" s="14"/>
      <c r="E56" s="14"/>
      <c r="F56" s="14"/>
      <c r="G56" s="14"/>
    </row>
    <row r="57" spans="1:7" ht="13.5">
      <c r="A57" s="19"/>
      <c r="B57" s="14"/>
      <c r="C57" s="14"/>
      <c r="D57" s="14"/>
      <c r="E57" s="14"/>
      <c r="F57" s="14"/>
      <c r="G57" s="14"/>
    </row>
    <row r="58" spans="1:7" ht="13.5">
      <c r="A58" s="19"/>
      <c r="B58" s="14"/>
      <c r="C58" s="14"/>
      <c r="D58" s="14"/>
      <c r="E58" s="14"/>
      <c r="F58" s="14"/>
      <c r="G58" s="14"/>
    </row>
    <row r="59" spans="1:7" ht="13.5">
      <c r="A59" s="19"/>
      <c r="B59" s="14"/>
      <c r="C59" s="14"/>
      <c r="D59" s="14"/>
      <c r="E59" s="14"/>
      <c r="F59" s="14"/>
      <c r="G59" s="14"/>
    </row>
    <row r="60" spans="1:7" ht="13.5">
      <c r="A60" s="19"/>
      <c r="B60" s="14"/>
      <c r="C60" s="14"/>
      <c r="D60" s="14"/>
      <c r="E60" s="14"/>
      <c r="F60" s="14"/>
      <c r="G60" s="14"/>
    </row>
    <row r="61" spans="1:7" ht="13.5">
      <c r="A61" s="19"/>
      <c r="B61" s="14"/>
      <c r="C61" s="14"/>
      <c r="D61" s="14"/>
      <c r="E61" s="14"/>
      <c r="F61" s="14"/>
      <c r="G61" s="14"/>
    </row>
    <row r="62" spans="1:7" ht="13.5">
      <c r="A62" s="19"/>
      <c r="B62" s="14"/>
      <c r="C62" s="14"/>
      <c r="D62" s="14"/>
      <c r="E62" s="14"/>
      <c r="F62" s="14"/>
      <c r="G62" s="14"/>
    </row>
    <row r="63" spans="1:7" ht="13.5">
      <c r="A63" s="19"/>
      <c r="B63" s="14"/>
      <c r="C63" s="14"/>
      <c r="D63" s="14"/>
      <c r="E63" s="14"/>
      <c r="F63" s="14"/>
      <c r="G63" s="14"/>
    </row>
    <row r="64" spans="1:7" ht="13.5">
      <c r="A64" s="19"/>
      <c r="B64" s="14"/>
      <c r="C64" s="14"/>
      <c r="D64" s="14"/>
      <c r="E64" s="14"/>
      <c r="F64" s="14"/>
      <c r="G64" s="14"/>
    </row>
    <row r="65" spans="1:7" ht="13.5">
      <c r="A65" s="19"/>
      <c r="B65" s="14"/>
      <c r="C65" s="14"/>
      <c r="D65" s="14"/>
      <c r="E65" s="14"/>
      <c r="F65" s="14"/>
      <c r="G65" s="14"/>
    </row>
    <row r="66" spans="1:7" ht="13.5">
      <c r="A66" s="19"/>
      <c r="B66" s="14"/>
      <c r="C66" s="14"/>
      <c r="D66" s="14"/>
      <c r="E66" s="14"/>
      <c r="F66" s="14"/>
      <c r="G66" s="14"/>
    </row>
    <row r="67" spans="1:7" ht="13.5">
      <c r="A67" s="19"/>
      <c r="B67" s="14"/>
      <c r="C67" s="14"/>
      <c r="D67" s="14"/>
      <c r="E67" s="14"/>
      <c r="F67" s="14"/>
      <c r="G67" s="14"/>
    </row>
    <row r="68" spans="1:7" ht="13.5">
      <c r="A68" s="19"/>
      <c r="B68" s="14"/>
      <c r="C68" s="14"/>
      <c r="D68" s="14"/>
      <c r="E68" s="14"/>
      <c r="F68" s="14"/>
      <c r="G68" s="14"/>
    </row>
    <row r="69" spans="1:7" ht="13.5">
      <c r="A69" s="19"/>
      <c r="B69" s="14"/>
      <c r="C69" s="14"/>
      <c r="D69" s="14"/>
      <c r="E69" s="14"/>
      <c r="F69" s="14"/>
      <c r="G69" s="14"/>
    </row>
    <row r="70" spans="1:7" ht="13.5">
      <c r="A70" s="19"/>
      <c r="B70" s="14"/>
      <c r="C70" s="14"/>
      <c r="D70" s="14"/>
      <c r="E70" s="14"/>
      <c r="F70" s="14"/>
      <c r="G70" s="14"/>
    </row>
    <row r="71" spans="1:7" ht="13.5">
      <c r="A71" s="19"/>
      <c r="B71" s="14"/>
      <c r="C71" s="14"/>
      <c r="D71" s="14"/>
      <c r="E71" s="14"/>
      <c r="F71" s="14"/>
      <c r="G71" s="14"/>
    </row>
    <row r="72" spans="1:7" ht="13.5">
      <c r="A72" s="19"/>
      <c r="B72" s="14"/>
      <c r="C72" s="14"/>
      <c r="D72" s="14"/>
      <c r="E72" s="14"/>
      <c r="F72" s="14"/>
      <c r="G72" s="14"/>
    </row>
    <row r="73" spans="1:7" ht="13.5">
      <c r="A73" s="19"/>
      <c r="B73" s="14"/>
      <c r="C73" s="14"/>
      <c r="D73" s="14"/>
      <c r="E73" s="14"/>
      <c r="F73" s="14"/>
      <c r="G73" s="14"/>
    </row>
    <row r="74" spans="1:7" ht="13.5">
      <c r="A74" s="19"/>
      <c r="B74" s="14"/>
      <c r="C74" s="14"/>
      <c r="D74" s="14"/>
      <c r="E74" s="14"/>
      <c r="F74" s="14"/>
      <c r="G74" s="14"/>
    </row>
    <row r="75" spans="1:7" ht="13.5">
      <c r="A75" s="19"/>
      <c r="B75" s="14"/>
      <c r="C75" s="14"/>
      <c r="D75" s="14"/>
      <c r="E75" s="14"/>
      <c r="F75" s="14"/>
      <c r="G75" s="14"/>
    </row>
    <row r="76" spans="1:7" ht="13.5">
      <c r="A76" s="19"/>
      <c r="B76" s="14"/>
      <c r="C76" s="14"/>
      <c r="D76" s="14"/>
      <c r="E76" s="14"/>
      <c r="F76" s="14"/>
      <c r="G76" s="14"/>
    </row>
    <row r="77" spans="1:7" ht="13.5">
      <c r="A77" s="19"/>
      <c r="B77" s="14"/>
      <c r="C77" s="14"/>
      <c r="D77" s="14"/>
      <c r="E77" s="14"/>
      <c r="F77" s="14"/>
      <c r="G77" s="14"/>
    </row>
    <row r="78" spans="1:7" ht="13.5">
      <c r="A78" s="19"/>
      <c r="B78" s="14"/>
      <c r="C78" s="14"/>
      <c r="D78" s="14"/>
      <c r="E78" s="14"/>
      <c r="F78" s="14"/>
      <c r="G78" s="14"/>
    </row>
    <row r="79" spans="1:7" ht="13.5">
      <c r="A79" s="19"/>
      <c r="B79" s="14"/>
      <c r="C79" s="14"/>
      <c r="D79" s="14"/>
      <c r="E79" s="14"/>
      <c r="F79" s="14"/>
      <c r="G79" s="14"/>
    </row>
    <row r="80" spans="1:7" ht="13.5">
      <c r="A80" s="19"/>
      <c r="B80" s="14"/>
      <c r="C80" s="14"/>
      <c r="D80" s="14"/>
      <c r="E80" s="14"/>
      <c r="F80" s="14"/>
      <c r="G80" s="14"/>
    </row>
    <row r="81" spans="1:7" ht="13.5">
      <c r="A81" s="19"/>
      <c r="B81" s="14"/>
      <c r="C81" s="14"/>
      <c r="D81" s="14"/>
      <c r="E81" s="14"/>
      <c r="F81" s="14"/>
      <c r="G81" s="14"/>
    </row>
    <row r="82" spans="1:7" ht="13.5">
      <c r="A82" s="19"/>
      <c r="B82" s="14"/>
      <c r="C82" s="14"/>
      <c r="D82" s="14"/>
      <c r="E82" s="14"/>
      <c r="F82" s="14"/>
      <c r="G82" s="14"/>
    </row>
    <row r="83" spans="1:7" ht="13.5">
      <c r="A83" s="19"/>
      <c r="B83" s="14"/>
      <c r="C83" s="14"/>
      <c r="D83" s="14"/>
      <c r="E83" s="14"/>
      <c r="F83" s="14"/>
      <c r="G83" s="14"/>
    </row>
    <row r="84" spans="1:7" ht="13.5">
      <c r="A84" s="19"/>
      <c r="B84" s="14"/>
      <c r="C84" s="14"/>
      <c r="D84" s="14"/>
      <c r="E84" s="14"/>
      <c r="F84" s="14"/>
      <c r="G84" s="14"/>
    </row>
    <row r="85" spans="1:7" ht="13.5">
      <c r="A85" s="19"/>
      <c r="B85" s="14"/>
      <c r="C85" s="14"/>
      <c r="D85" s="14"/>
      <c r="E85" s="14"/>
      <c r="F85" s="14"/>
      <c r="G85" s="14"/>
    </row>
    <row r="86" spans="1:7" ht="13.5">
      <c r="A86" s="19"/>
      <c r="B86" s="14"/>
      <c r="C86" s="14"/>
      <c r="D86" s="14"/>
      <c r="E86" s="14"/>
      <c r="F86" s="14"/>
      <c r="G86" s="14"/>
    </row>
    <row r="87" spans="1:7" ht="13.5">
      <c r="A87" s="19"/>
      <c r="B87" s="14"/>
      <c r="C87" s="14"/>
      <c r="D87" s="14"/>
      <c r="E87" s="14"/>
      <c r="F87" s="14"/>
      <c r="G87" s="14"/>
    </row>
    <row r="88" spans="1:7" ht="13.5">
      <c r="A88" s="19"/>
      <c r="B88" s="14"/>
      <c r="C88" s="14"/>
      <c r="D88" s="14"/>
      <c r="E88" s="14"/>
      <c r="F88" s="14"/>
      <c r="G88" s="14"/>
    </row>
    <row r="89" spans="1:7" ht="13.5">
      <c r="A89" s="19"/>
      <c r="B89" s="14"/>
      <c r="C89" s="14"/>
      <c r="D89" s="14"/>
      <c r="E89" s="14"/>
      <c r="F89" s="14"/>
      <c r="G89" s="14"/>
    </row>
    <row r="90" spans="1:7" ht="13.5">
      <c r="A90" s="19"/>
      <c r="B90" s="14"/>
      <c r="C90" s="14"/>
      <c r="D90" s="14"/>
      <c r="E90" s="14"/>
      <c r="F90" s="14"/>
      <c r="G90" s="14"/>
    </row>
    <row r="91" spans="1:7" ht="13.5">
      <c r="A91" s="19"/>
      <c r="B91" s="14"/>
      <c r="C91" s="14"/>
      <c r="D91" s="14"/>
      <c r="E91" s="14"/>
      <c r="F91" s="14"/>
      <c r="G91" s="14"/>
    </row>
    <row r="92" spans="1:7" ht="13.5">
      <c r="A92" s="19"/>
      <c r="B92" s="14"/>
      <c r="C92" s="14"/>
      <c r="D92" s="14"/>
      <c r="E92" s="14"/>
      <c r="F92" s="14"/>
      <c r="G92" s="14"/>
    </row>
    <row r="93" spans="1:7" ht="13.5">
      <c r="A93" s="19"/>
      <c r="B93" s="14"/>
      <c r="C93" s="14"/>
      <c r="D93" s="14"/>
      <c r="E93" s="14"/>
      <c r="F93" s="14"/>
      <c r="G93" s="14"/>
    </row>
    <row r="94" spans="1:7" ht="13.5">
      <c r="A94" s="19"/>
      <c r="B94" s="14"/>
      <c r="C94" s="14"/>
      <c r="D94" s="14"/>
      <c r="E94" s="14"/>
      <c r="F94" s="14"/>
      <c r="G94" s="14"/>
    </row>
    <row r="95" spans="1:7" ht="13.5">
      <c r="A95" s="19"/>
      <c r="B95" s="14"/>
      <c r="C95" s="14"/>
      <c r="D95" s="14"/>
      <c r="E95" s="14"/>
      <c r="F95" s="14"/>
      <c r="G95" s="14"/>
    </row>
    <row r="96" spans="1:7" ht="13.5">
      <c r="A96" s="19"/>
      <c r="B96" s="14"/>
      <c r="C96" s="14"/>
      <c r="D96" s="14"/>
      <c r="E96" s="14"/>
      <c r="F96" s="14"/>
      <c r="G96" s="14"/>
    </row>
    <row r="97" spans="1:7" ht="13.5">
      <c r="A97" s="19"/>
      <c r="B97" s="14"/>
      <c r="C97" s="14"/>
      <c r="D97" s="14"/>
      <c r="E97" s="14"/>
      <c r="F97" s="14"/>
      <c r="G97" s="14"/>
    </row>
    <row r="98" spans="1:7" ht="13.5">
      <c r="A98" s="19"/>
      <c r="B98" s="14"/>
      <c r="C98" s="14"/>
      <c r="D98" s="14"/>
      <c r="E98" s="14"/>
      <c r="F98" s="14"/>
      <c r="G98" s="14"/>
    </row>
    <row r="99" spans="1:7" ht="13.5">
      <c r="A99" s="19"/>
      <c r="B99" s="14"/>
      <c r="C99" s="14"/>
      <c r="D99" s="14"/>
      <c r="E99" s="14"/>
      <c r="F99" s="14"/>
      <c r="G99" s="14"/>
    </row>
    <row r="100" spans="1:7" ht="13.5">
      <c r="A100" s="19"/>
      <c r="B100" s="14"/>
      <c r="C100" s="14"/>
      <c r="D100" s="14"/>
      <c r="E100" s="14"/>
      <c r="F100" s="14"/>
      <c r="G100" s="14"/>
    </row>
    <row r="101" spans="1:7" ht="13.5">
      <c r="A101" s="19"/>
      <c r="B101" s="14"/>
      <c r="C101" s="14"/>
      <c r="D101" s="14"/>
      <c r="E101" s="14"/>
      <c r="F101" s="14"/>
      <c r="G101" s="14"/>
    </row>
    <row r="102" spans="1:7" ht="13.5">
      <c r="A102" s="19"/>
      <c r="B102" s="14"/>
      <c r="C102" s="14"/>
      <c r="D102" s="14"/>
      <c r="E102" s="14"/>
      <c r="F102" s="14"/>
      <c r="G102" s="14"/>
    </row>
    <row r="103" spans="1:7" ht="13.5">
      <c r="A103" s="19"/>
      <c r="B103" s="14"/>
      <c r="C103" s="14"/>
      <c r="D103" s="14"/>
      <c r="E103" s="14"/>
      <c r="F103" s="14"/>
      <c r="G103" s="14"/>
    </row>
    <row r="104" spans="1:7" ht="13.5">
      <c r="A104" s="19"/>
      <c r="B104" s="14"/>
      <c r="C104" s="14"/>
      <c r="D104" s="14"/>
      <c r="E104" s="14"/>
      <c r="F104" s="14"/>
      <c r="G104" s="14"/>
    </row>
    <row r="105" spans="1:7" ht="13.5">
      <c r="A105" s="19"/>
      <c r="B105" s="14"/>
      <c r="C105" s="14"/>
      <c r="D105" s="14"/>
      <c r="E105" s="14"/>
      <c r="F105" s="14"/>
      <c r="G105" s="14"/>
    </row>
    <row r="106" spans="1:7" ht="13.5">
      <c r="A106" s="19"/>
      <c r="B106" s="14"/>
      <c r="C106" s="14"/>
      <c r="D106" s="14"/>
      <c r="E106" s="14"/>
      <c r="F106" s="14"/>
      <c r="G106" s="14"/>
    </row>
    <row r="107" spans="1:7" ht="13.5">
      <c r="A107" s="19"/>
      <c r="B107" s="14"/>
      <c r="C107" s="14"/>
      <c r="D107" s="14"/>
      <c r="E107" s="14"/>
      <c r="F107" s="14"/>
      <c r="G107" s="14"/>
    </row>
    <row r="108" spans="1:7" ht="13.5">
      <c r="A108" s="19"/>
      <c r="B108" s="14"/>
      <c r="C108" s="14"/>
      <c r="D108" s="14"/>
      <c r="E108" s="14"/>
      <c r="F108" s="14"/>
      <c r="G108" s="14"/>
    </row>
    <row r="109" spans="1:7" ht="13.5">
      <c r="A109" s="19"/>
      <c r="B109" s="14"/>
      <c r="C109" s="14"/>
      <c r="D109" s="14"/>
      <c r="E109" s="14"/>
      <c r="F109" s="14"/>
      <c r="G109" s="14"/>
    </row>
    <row r="110" spans="1:7" ht="13.5">
      <c r="A110" s="19"/>
      <c r="B110" s="14"/>
      <c r="C110" s="14"/>
      <c r="D110" s="14"/>
      <c r="E110" s="14"/>
      <c r="F110" s="14"/>
      <c r="G110" s="14"/>
    </row>
    <row r="111" spans="1:7" ht="13.5">
      <c r="A111" s="19"/>
      <c r="B111" s="14"/>
      <c r="C111" s="14"/>
      <c r="D111" s="14"/>
      <c r="E111" s="14"/>
      <c r="F111" s="14"/>
      <c r="G111" s="14"/>
    </row>
    <row r="112" spans="1:7" ht="13.5">
      <c r="A112" s="19"/>
      <c r="B112" s="14"/>
      <c r="C112" s="14"/>
      <c r="D112" s="14"/>
      <c r="E112" s="14"/>
      <c r="F112" s="14"/>
      <c r="G112" s="14"/>
    </row>
    <row r="113" spans="1:7" ht="13.5">
      <c r="A113" s="19"/>
      <c r="B113" s="14"/>
      <c r="C113" s="14"/>
      <c r="D113" s="14"/>
      <c r="E113" s="14"/>
      <c r="F113" s="14"/>
      <c r="G113" s="14"/>
    </row>
    <row r="114" spans="1:7" ht="13.5">
      <c r="A114" s="19"/>
      <c r="B114" s="14"/>
      <c r="C114" s="14"/>
      <c r="D114" s="14"/>
      <c r="E114" s="14"/>
      <c r="F114" s="14"/>
      <c r="G114" s="14"/>
    </row>
    <row r="115" spans="1:7" ht="13.5">
      <c r="A115" s="19"/>
      <c r="B115" s="14"/>
      <c r="C115" s="14"/>
      <c r="D115" s="14"/>
      <c r="E115" s="14"/>
      <c r="F115" s="14"/>
      <c r="G115" s="14"/>
    </row>
    <row r="116" spans="1:7" ht="13.5">
      <c r="A116" s="19"/>
      <c r="B116" s="14"/>
      <c r="C116" s="14"/>
      <c r="D116" s="14"/>
      <c r="E116" s="14"/>
      <c r="F116" s="14"/>
      <c r="G116" s="14"/>
    </row>
    <row r="117" spans="1:7" ht="13.5">
      <c r="A117" s="19"/>
      <c r="B117" s="14"/>
      <c r="C117" s="14"/>
      <c r="D117" s="14"/>
      <c r="E117" s="14"/>
      <c r="F117" s="14"/>
      <c r="G117" s="14"/>
    </row>
    <row r="118" spans="1:7" ht="13.5">
      <c r="A118" s="19"/>
      <c r="B118" s="14"/>
      <c r="C118" s="14"/>
      <c r="D118" s="14"/>
      <c r="E118" s="14"/>
      <c r="F118" s="14"/>
      <c r="G118" s="14"/>
    </row>
    <row r="119" spans="1:7" ht="13.5">
      <c r="A119" s="19"/>
      <c r="B119" s="14"/>
      <c r="C119" s="14"/>
      <c r="D119" s="14"/>
      <c r="E119" s="14"/>
      <c r="F119" s="14"/>
      <c r="G119" s="14"/>
    </row>
    <row r="120" spans="1:7" ht="13.5">
      <c r="A120" s="19"/>
      <c r="B120" s="14"/>
      <c r="C120" s="14"/>
      <c r="D120" s="14"/>
      <c r="E120" s="14"/>
      <c r="F120" s="14"/>
      <c r="G120" s="14"/>
    </row>
    <row r="121" spans="1:7" ht="13.5">
      <c r="A121" s="19"/>
      <c r="B121" s="14"/>
      <c r="C121" s="14"/>
      <c r="D121" s="14"/>
      <c r="E121" s="14"/>
      <c r="F121" s="14"/>
      <c r="G121" s="14"/>
    </row>
    <row r="122" spans="1:7" ht="13.5">
      <c r="A122" s="19"/>
      <c r="B122" s="14"/>
      <c r="C122" s="14"/>
      <c r="D122" s="14"/>
      <c r="E122" s="14"/>
      <c r="F122" s="14"/>
      <c r="G122" s="14"/>
    </row>
    <row r="123" spans="1:7" ht="13.5">
      <c r="A123" s="19"/>
      <c r="B123" s="14"/>
      <c r="C123" s="14"/>
      <c r="D123" s="14"/>
      <c r="E123" s="14"/>
      <c r="F123" s="14"/>
      <c r="G123" s="14"/>
    </row>
    <row r="124" spans="1:7" ht="13.5">
      <c r="A124" s="19"/>
      <c r="B124" s="14"/>
      <c r="C124" s="14"/>
      <c r="D124" s="14"/>
      <c r="E124" s="14"/>
      <c r="F124" s="14"/>
      <c r="G124" s="14"/>
    </row>
    <row r="125" spans="1:7" ht="13.5">
      <c r="A125" s="19"/>
      <c r="B125" s="14"/>
      <c r="C125" s="14"/>
      <c r="D125" s="14"/>
      <c r="E125" s="14"/>
      <c r="F125" s="14"/>
      <c r="G125" s="14"/>
    </row>
    <row r="126" spans="1:7" ht="13.5">
      <c r="A126" s="19"/>
      <c r="B126" s="14"/>
      <c r="C126" s="14"/>
      <c r="D126" s="14"/>
      <c r="E126" s="14"/>
      <c r="F126" s="14"/>
      <c r="G126" s="14"/>
    </row>
    <row r="127" spans="1:7" ht="13.5">
      <c r="A127" s="19"/>
      <c r="B127" s="14"/>
      <c r="C127" s="14"/>
      <c r="D127" s="14"/>
      <c r="E127" s="14"/>
      <c r="F127" s="14"/>
      <c r="G127" s="14"/>
    </row>
    <row r="128" spans="1:7" ht="13.5">
      <c r="A128" s="19"/>
      <c r="B128" s="14"/>
      <c r="C128" s="14"/>
      <c r="D128" s="14"/>
      <c r="E128" s="14"/>
      <c r="F128" s="14"/>
      <c r="G128" s="14"/>
    </row>
    <row r="129" spans="1:7" ht="13.5">
      <c r="A129" s="19"/>
      <c r="B129" s="14"/>
      <c r="C129" s="14"/>
      <c r="D129" s="14"/>
      <c r="E129" s="14"/>
      <c r="F129" s="14"/>
      <c r="G129" s="14"/>
    </row>
    <row r="130" spans="1:7" ht="13.5">
      <c r="A130" s="19"/>
      <c r="B130" s="14"/>
      <c r="C130" s="14"/>
      <c r="D130" s="14"/>
      <c r="E130" s="14"/>
      <c r="F130" s="14"/>
      <c r="G130" s="14"/>
    </row>
    <row r="131" spans="1:7" ht="13.5">
      <c r="A131" s="19"/>
      <c r="B131" s="14"/>
      <c r="C131" s="14"/>
      <c r="D131" s="14"/>
      <c r="E131" s="14"/>
      <c r="F131" s="14"/>
      <c r="G131" s="14"/>
    </row>
    <row r="132" spans="1:7" ht="13.5">
      <c r="A132" s="19"/>
      <c r="B132" s="14"/>
      <c r="C132" s="14"/>
      <c r="D132" s="14"/>
      <c r="E132" s="14"/>
      <c r="F132" s="14"/>
      <c r="G132" s="14"/>
    </row>
    <row r="133" spans="1:7" ht="13.5">
      <c r="A133" s="19"/>
      <c r="B133" s="14"/>
      <c r="C133" s="14"/>
      <c r="D133" s="14"/>
      <c r="E133" s="14"/>
      <c r="F133" s="14"/>
      <c r="G133" s="14"/>
    </row>
    <row r="134" spans="1:7" ht="13.5">
      <c r="A134" s="19"/>
      <c r="B134" s="14"/>
      <c r="C134" s="14"/>
      <c r="D134" s="14"/>
      <c r="E134" s="14"/>
      <c r="F134" s="14"/>
      <c r="G134" s="14"/>
    </row>
    <row r="135" spans="1:7" ht="13.5">
      <c r="A135" s="19"/>
      <c r="B135" s="14"/>
      <c r="C135" s="14"/>
      <c r="D135" s="14"/>
      <c r="E135" s="14"/>
      <c r="F135" s="14"/>
      <c r="G135" s="14"/>
    </row>
    <row r="136" spans="1:7" ht="13.5">
      <c r="A136" s="19"/>
      <c r="B136" s="14"/>
      <c r="C136" s="14"/>
      <c r="D136" s="14"/>
      <c r="E136" s="14"/>
      <c r="F136" s="14"/>
      <c r="G136" s="14"/>
    </row>
    <row r="137" spans="1:7" ht="13.5">
      <c r="A137" s="19"/>
      <c r="B137" s="14"/>
      <c r="C137" s="14"/>
      <c r="D137" s="14"/>
      <c r="E137" s="14"/>
      <c r="F137" s="14"/>
      <c r="G137" s="14"/>
    </row>
    <row r="138" spans="1:7" ht="13.5">
      <c r="A138" s="19"/>
      <c r="B138" s="14"/>
      <c r="C138" s="14"/>
      <c r="D138" s="14"/>
      <c r="E138" s="14"/>
      <c r="F138" s="14"/>
      <c r="G138" s="14"/>
    </row>
    <row r="139" spans="1:7" ht="13.5">
      <c r="A139" s="19"/>
      <c r="B139" s="14"/>
      <c r="C139" s="14"/>
      <c r="D139" s="14"/>
      <c r="E139" s="14"/>
      <c r="F139" s="14"/>
      <c r="G139" s="14"/>
    </row>
    <row r="140" spans="1:7" ht="13.5">
      <c r="A140" s="19"/>
      <c r="B140" s="14"/>
      <c r="C140" s="14"/>
      <c r="D140" s="14"/>
      <c r="E140" s="14"/>
      <c r="F140" s="14"/>
      <c r="G140" s="14"/>
    </row>
    <row r="141" spans="1:7" ht="13.5">
      <c r="A141" s="19"/>
      <c r="B141" s="14"/>
      <c r="C141" s="14"/>
      <c r="D141" s="14"/>
      <c r="E141" s="14"/>
      <c r="F141" s="14"/>
      <c r="G141" s="14"/>
    </row>
    <row r="142" spans="1:7" ht="13.5">
      <c r="A142" s="19"/>
      <c r="B142" s="14"/>
      <c r="C142" s="14"/>
      <c r="D142" s="14"/>
      <c r="E142" s="14"/>
      <c r="F142" s="14"/>
      <c r="G142" s="14"/>
    </row>
    <row r="143" spans="1:7" ht="13.5">
      <c r="A143" s="19"/>
      <c r="B143" s="14"/>
      <c r="C143" s="14"/>
      <c r="D143" s="14"/>
      <c r="E143" s="14"/>
      <c r="F143" s="14"/>
      <c r="G143" s="14"/>
    </row>
    <row r="144" spans="1:7" ht="13.5">
      <c r="A144" s="19"/>
      <c r="B144" s="14"/>
      <c r="C144" s="14"/>
      <c r="D144" s="14"/>
      <c r="E144" s="14"/>
      <c r="F144" s="14"/>
      <c r="G144" s="14"/>
    </row>
    <row r="145" spans="1:7" ht="13.5">
      <c r="A145" s="19"/>
      <c r="B145" s="14"/>
      <c r="C145" s="14"/>
      <c r="D145" s="14"/>
      <c r="E145" s="14"/>
      <c r="F145" s="14"/>
      <c r="G145" s="14"/>
    </row>
    <row r="146" spans="1:7" ht="13.5">
      <c r="A146" s="19"/>
      <c r="B146" s="14"/>
      <c r="C146" s="14"/>
      <c r="D146" s="14"/>
      <c r="E146" s="14"/>
      <c r="F146" s="14"/>
      <c r="G146" s="14"/>
    </row>
    <row r="147" spans="1:7" ht="13.5">
      <c r="A147" s="19"/>
      <c r="B147" s="14"/>
      <c r="C147" s="14"/>
      <c r="D147" s="14"/>
      <c r="E147" s="14"/>
      <c r="F147" s="14"/>
      <c r="G147" s="14"/>
    </row>
    <row r="148" spans="1:7" ht="13.5">
      <c r="A148" s="19"/>
      <c r="B148" s="14"/>
      <c r="C148" s="14"/>
      <c r="D148" s="14"/>
      <c r="E148" s="14"/>
      <c r="F148" s="14"/>
      <c r="G148" s="14"/>
    </row>
    <row r="149" spans="1:7" ht="13.5">
      <c r="A149" s="19"/>
      <c r="B149" s="14"/>
      <c r="C149" s="14"/>
      <c r="D149" s="14"/>
      <c r="E149" s="14"/>
      <c r="F149" s="14"/>
      <c r="G149" s="14"/>
    </row>
    <row r="150" spans="1:7" ht="13.5">
      <c r="A150" s="19"/>
      <c r="B150" s="14"/>
      <c r="C150" s="14"/>
      <c r="D150" s="14"/>
      <c r="E150" s="14"/>
      <c r="F150" s="14"/>
      <c r="G150" s="14"/>
    </row>
    <row r="151" spans="1:7" ht="13.5">
      <c r="A151" s="19"/>
      <c r="B151" s="14"/>
      <c r="C151" s="14"/>
      <c r="D151" s="14"/>
      <c r="E151" s="14"/>
      <c r="F151" s="14"/>
      <c r="G151" s="14"/>
    </row>
    <row r="152" spans="1:7" ht="13.5">
      <c r="A152" s="19"/>
      <c r="B152" s="14"/>
      <c r="C152" s="14"/>
      <c r="D152" s="14"/>
      <c r="E152" s="14"/>
      <c r="F152" s="14"/>
      <c r="G152" s="14"/>
    </row>
    <row r="153" spans="1:7" ht="13.5">
      <c r="A153" s="19"/>
      <c r="B153" s="14"/>
      <c r="C153" s="14"/>
      <c r="D153" s="14"/>
      <c r="E153" s="14"/>
      <c r="F153" s="14"/>
      <c r="G153" s="14"/>
    </row>
    <row r="154" spans="1:7" ht="13.5">
      <c r="A154" s="19"/>
      <c r="B154" s="14"/>
      <c r="C154" s="14"/>
      <c r="D154" s="14"/>
      <c r="E154" s="14"/>
      <c r="F154" s="14"/>
      <c r="G154" s="14"/>
    </row>
    <row r="155" spans="1:7" ht="13.5">
      <c r="A155" s="19"/>
      <c r="B155" s="14"/>
      <c r="C155" s="14"/>
      <c r="D155" s="14"/>
      <c r="E155" s="14"/>
      <c r="F155" s="14"/>
      <c r="G155" s="14"/>
    </row>
    <row r="156" spans="1:7" ht="13.5">
      <c r="A156" s="19"/>
      <c r="B156" s="14"/>
      <c r="C156" s="14"/>
      <c r="D156" s="14"/>
      <c r="E156" s="14"/>
      <c r="F156" s="14"/>
      <c r="G156" s="14"/>
    </row>
    <row r="157" spans="1:7" ht="13.5">
      <c r="A157" s="19"/>
      <c r="B157" s="14"/>
      <c r="C157" s="14"/>
      <c r="D157" s="14"/>
      <c r="E157" s="14"/>
      <c r="F157" s="14"/>
      <c r="G157" s="14"/>
    </row>
    <row r="158" spans="1:7" ht="13.5">
      <c r="A158" s="19"/>
      <c r="B158" s="14"/>
      <c r="C158" s="14"/>
      <c r="D158" s="14"/>
      <c r="E158" s="14"/>
      <c r="F158" s="14"/>
      <c r="G158" s="14"/>
    </row>
    <row r="159" spans="1:7" ht="13.5">
      <c r="A159" s="19"/>
      <c r="B159" s="14"/>
      <c r="C159" s="14"/>
      <c r="D159" s="14"/>
      <c r="E159" s="14"/>
      <c r="F159" s="14"/>
      <c r="G159" s="14"/>
    </row>
    <row r="160" spans="1:7" ht="13.5">
      <c r="A160" s="19"/>
      <c r="B160" s="14"/>
      <c r="C160" s="14"/>
      <c r="D160" s="14"/>
      <c r="E160" s="14"/>
      <c r="F160" s="14"/>
      <c r="G160" s="14"/>
    </row>
    <row r="161" spans="1:7" ht="13.5">
      <c r="A161" s="19"/>
      <c r="B161" s="14"/>
      <c r="C161" s="14"/>
      <c r="D161" s="14"/>
      <c r="E161" s="14"/>
      <c r="F161" s="14"/>
      <c r="G161" s="14"/>
    </row>
    <row r="162" spans="1:7" ht="13.5">
      <c r="A162" s="19"/>
      <c r="B162" s="14"/>
      <c r="C162" s="14"/>
      <c r="D162" s="14"/>
      <c r="E162" s="14"/>
      <c r="F162" s="14"/>
      <c r="G162" s="14"/>
    </row>
    <row r="163" spans="1:7" ht="13.5">
      <c r="A163" s="19"/>
      <c r="B163" s="14"/>
      <c r="C163" s="14"/>
      <c r="D163" s="14"/>
      <c r="E163" s="14"/>
      <c r="F163" s="14"/>
      <c r="G163" s="14"/>
    </row>
    <row r="164" spans="1:7" ht="13.5">
      <c r="A164" s="19"/>
      <c r="B164" s="14"/>
      <c r="C164" s="14"/>
      <c r="D164" s="14"/>
      <c r="E164" s="14"/>
      <c r="F164" s="14"/>
      <c r="G164" s="14"/>
    </row>
    <row r="165" spans="1:7" ht="13.5">
      <c r="A165" s="19"/>
      <c r="B165" s="14"/>
      <c r="C165" s="14"/>
      <c r="D165" s="14"/>
      <c r="E165" s="14"/>
      <c r="F165" s="14"/>
      <c r="G165" s="14"/>
    </row>
    <row r="166" spans="1:7" ht="13.5">
      <c r="A166" s="19"/>
      <c r="B166" s="14"/>
      <c r="C166" s="14"/>
      <c r="D166" s="14"/>
      <c r="E166" s="14"/>
      <c r="F166" s="14"/>
      <c r="G166" s="14"/>
    </row>
    <row r="167" spans="1:7" ht="13.5">
      <c r="A167" s="19"/>
      <c r="B167" s="14"/>
      <c r="C167" s="14"/>
      <c r="D167" s="14"/>
      <c r="E167" s="14"/>
      <c r="F167" s="14"/>
      <c r="G167" s="14"/>
    </row>
    <row r="168" spans="1:7" ht="13.5">
      <c r="A168" s="19"/>
      <c r="B168" s="14"/>
      <c r="C168" s="14"/>
      <c r="D168" s="14"/>
      <c r="E168" s="14"/>
      <c r="F168" s="14"/>
      <c r="G168" s="14"/>
    </row>
    <row r="169" spans="1:7" ht="13.5">
      <c r="A169" s="19"/>
      <c r="B169" s="14"/>
      <c r="C169" s="14"/>
      <c r="D169" s="14"/>
      <c r="E169" s="14"/>
      <c r="F169" s="14"/>
      <c r="G169" s="14"/>
    </row>
    <row r="170" spans="1:7" ht="13.5">
      <c r="A170" s="19"/>
      <c r="B170" s="14"/>
      <c r="C170" s="14"/>
      <c r="D170" s="14"/>
      <c r="E170" s="14"/>
      <c r="F170" s="14"/>
      <c r="G170" s="14"/>
    </row>
    <row r="171" spans="1:7" ht="13.5">
      <c r="A171" s="19"/>
      <c r="B171" s="14"/>
      <c r="C171" s="14"/>
      <c r="D171" s="14"/>
      <c r="E171" s="14"/>
      <c r="F171" s="14"/>
      <c r="G171" s="14"/>
    </row>
    <row r="172" spans="1:7" ht="13.5">
      <c r="A172" s="19"/>
      <c r="B172" s="14"/>
      <c r="C172" s="14"/>
      <c r="D172" s="14"/>
      <c r="E172" s="14"/>
      <c r="F172" s="14"/>
      <c r="G172" s="14"/>
    </row>
    <row r="173" spans="1:7" ht="13.5">
      <c r="A173" s="19"/>
      <c r="B173" s="14"/>
      <c r="C173" s="14"/>
      <c r="D173" s="14"/>
      <c r="E173" s="14"/>
      <c r="F173" s="14"/>
      <c r="G173" s="14"/>
    </row>
    <row r="174" spans="1:7" ht="13.5">
      <c r="A174" s="19"/>
      <c r="B174" s="14"/>
      <c r="C174" s="14"/>
      <c r="D174" s="14"/>
      <c r="E174" s="14"/>
      <c r="F174" s="14"/>
      <c r="G174" s="14"/>
    </row>
    <row r="175" spans="1:7" ht="13.5">
      <c r="A175" s="19"/>
      <c r="B175" s="14"/>
      <c r="C175" s="14"/>
      <c r="D175" s="14"/>
      <c r="E175" s="14"/>
      <c r="F175" s="14"/>
      <c r="G175" s="14"/>
    </row>
    <row r="176" spans="1:7" ht="13.5">
      <c r="A176" s="19"/>
      <c r="B176" s="14"/>
      <c r="C176" s="14"/>
      <c r="D176" s="14"/>
      <c r="E176" s="14"/>
      <c r="F176" s="14"/>
      <c r="G176" s="14"/>
    </row>
    <row r="177" spans="1:7" ht="13.5">
      <c r="A177" s="19"/>
      <c r="B177" s="14"/>
      <c r="C177" s="14"/>
      <c r="D177" s="14"/>
      <c r="E177" s="14"/>
      <c r="F177" s="14"/>
      <c r="G177" s="14"/>
    </row>
    <row r="178" spans="1:7" ht="13.5">
      <c r="A178" s="19"/>
      <c r="B178" s="14"/>
      <c r="C178" s="14"/>
      <c r="D178" s="14"/>
      <c r="E178" s="14"/>
      <c r="F178" s="14"/>
      <c r="G178" s="14"/>
    </row>
    <row r="179" spans="1:7" ht="13.5">
      <c r="A179" s="19"/>
      <c r="B179" s="14"/>
      <c r="C179" s="14"/>
      <c r="D179" s="14"/>
      <c r="E179" s="14"/>
      <c r="F179" s="14"/>
      <c r="G179" s="14"/>
    </row>
    <row r="180" spans="1:7" ht="13.5">
      <c r="A180" s="19"/>
      <c r="B180" s="14"/>
      <c r="C180" s="14"/>
      <c r="D180" s="14"/>
      <c r="E180" s="14"/>
      <c r="F180" s="14"/>
      <c r="G180" s="14"/>
    </row>
    <row r="181" spans="1:7" ht="13.5">
      <c r="A181" s="19"/>
      <c r="B181" s="14"/>
      <c r="C181" s="14"/>
      <c r="D181" s="14"/>
      <c r="E181" s="14"/>
      <c r="F181" s="14"/>
      <c r="G181" s="14"/>
    </row>
    <row r="182" spans="1:7" ht="13.5">
      <c r="A182" s="19"/>
      <c r="B182" s="14"/>
      <c r="C182" s="14"/>
      <c r="D182" s="14"/>
      <c r="E182" s="14"/>
      <c r="F182" s="14"/>
      <c r="G182" s="14"/>
    </row>
    <row r="183" spans="1:7" ht="13.5">
      <c r="A183" s="19"/>
      <c r="B183" s="14"/>
      <c r="C183" s="14"/>
      <c r="D183" s="14"/>
      <c r="E183" s="14"/>
      <c r="F183" s="14"/>
      <c r="G183" s="14"/>
    </row>
    <row r="184" spans="1:7" ht="13.5">
      <c r="A184" s="19"/>
      <c r="B184" s="14"/>
      <c r="C184" s="14"/>
      <c r="D184" s="14"/>
      <c r="E184" s="14"/>
      <c r="F184" s="14"/>
      <c r="G184" s="14"/>
    </row>
    <row r="185" spans="1:7" ht="13.5">
      <c r="A185" s="19"/>
      <c r="B185" s="14"/>
      <c r="C185" s="14"/>
      <c r="D185" s="14"/>
      <c r="E185" s="14"/>
      <c r="F185" s="14"/>
      <c r="G185" s="14"/>
    </row>
    <row r="186" spans="1:7" ht="13.5">
      <c r="A186" s="19"/>
      <c r="B186" s="14"/>
      <c r="C186" s="14"/>
      <c r="D186" s="14"/>
      <c r="E186" s="14"/>
      <c r="F186" s="14"/>
      <c r="G186" s="14"/>
    </row>
    <row r="187" spans="1:7" ht="13.5">
      <c r="A187" s="19"/>
      <c r="B187" s="14"/>
      <c r="C187" s="14"/>
      <c r="D187" s="14"/>
      <c r="E187" s="14"/>
      <c r="F187" s="14"/>
      <c r="G187" s="14"/>
    </row>
    <row r="188" spans="1:7" ht="13.5">
      <c r="A188" s="19"/>
      <c r="B188" s="14"/>
      <c r="C188" s="14"/>
      <c r="D188" s="14"/>
      <c r="E188" s="14"/>
      <c r="F188" s="14"/>
      <c r="G188" s="14"/>
    </row>
    <row r="189" spans="1:7" ht="13.5">
      <c r="A189" s="19"/>
      <c r="B189" s="14"/>
      <c r="C189" s="14"/>
      <c r="D189" s="14"/>
      <c r="E189" s="14"/>
      <c r="F189" s="14"/>
      <c r="G189" s="14"/>
    </row>
    <row r="190" spans="1:7" ht="13.5">
      <c r="A190" s="19"/>
      <c r="B190" s="14"/>
      <c r="C190" s="14"/>
      <c r="D190" s="14"/>
      <c r="E190" s="14"/>
      <c r="F190" s="14"/>
      <c r="G190" s="14"/>
    </row>
    <row r="191" spans="1:7" ht="13.5">
      <c r="A191" s="19"/>
      <c r="B191" s="14"/>
      <c r="C191" s="14"/>
      <c r="D191" s="14"/>
      <c r="E191" s="14"/>
      <c r="F191" s="14"/>
      <c r="G191" s="14"/>
    </row>
    <row r="192" spans="1:7" ht="13.5">
      <c r="A192" s="19"/>
      <c r="B192" s="14"/>
      <c r="C192" s="14"/>
      <c r="D192" s="14"/>
      <c r="E192" s="14"/>
      <c r="F192" s="14"/>
      <c r="G192" s="14"/>
    </row>
    <row r="193" spans="1:7" ht="13.5">
      <c r="A193" s="19"/>
      <c r="B193" s="14"/>
      <c r="C193" s="14"/>
      <c r="D193" s="14"/>
      <c r="E193" s="14"/>
      <c r="F193" s="14"/>
      <c r="G193" s="14"/>
    </row>
    <row r="194" spans="1:7" ht="13.5">
      <c r="A194" s="19"/>
      <c r="B194" s="14"/>
      <c r="C194" s="14"/>
      <c r="D194" s="14"/>
      <c r="E194" s="14"/>
      <c r="F194" s="14"/>
      <c r="G194" s="14"/>
    </row>
    <row r="195" spans="1:7" ht="13.5">
      <c r="A195" s="19"/>
      <c r="B195" s="14"/>
      <c r="C195" s="14"/>
      <c r="D195" s="14"/>
      <c r="E195" s="14"/>
      <c r="F195" s="14"/>
      <c r="G195" s="14"/>
    </row>
    <row r="196" spans="1:7" ht="13.5">
      <c r="A196" s="19"/>
      <c r="B196" s="14"/>
      <c r="C196" s="14"/>
      <c r="D196" s="14"/>
      <c r="E196" s="14"/>
      <c r="F196" s="14"/>
      <c r="G196" s="14"/>
    </row>
    <row r="197" spans="1:7" ht="13.5">
      <c r="A197" s="19"/>
      <c r="B197" s="14"/>
      <c r="C197" s="14"/>
      <c r="D197" s="14"/>
      <c r="E197" s="14"/>
      <c r="F197" s="14"/>
      <c r="G197" s="14"/>
    </row>
    <row r="198" spans="1:7" ht="13.5">
      <c r="A198" s="19"/>
      <c r="B198" s="14"/>
      <c r="C198" s="14"/>
      <c r="D198" s="14"/>
      <c r="E198" s="14"/>
      <c r="F198" s="14"/>
      <c r="G198" s="14"/>
    </row>
    <row r="199" spans="1:7" ht="13.5">
      <c r="A199" s="19"/>
      <c r="B199" s="14"/>
      <c r="C199" s="14"/>
      <c r="D199" s="14"/>
      <c r="E199" s="14"/>
      <c r="F199" s="14"/>
      <c r="G199" s="14"/>
    </row>
    <row r="200" spans="1:7" ht="13.5">
      <c r="A200" s="19"/>
      <c r="B200" s="14"/>
      <c r="C200" s="14"/>
      <c r="D200" s="14"/>
      <c r="E200" s="14"/>
      <c r="F200" s="14"/>
      <c r="G200" s="14"/>
    </row>
    <row r="201" spans="1:7" ht="13.5">
      <c r="A201" s="19"/>
      <c r="B201" s="14"/>
      <c r="C201" s="14"/>
      <c r="D201" s="14"/>
      <c r="E201" s="14"/>
      <c r="F201" s="14"/>
      <c r="G201" s="14"/>
    </row>
    <row r="202" spans="1:7" ht="13.5">
      <c r="A202" s="19"/>
      <c r="B202" s="14"/>
      <c r="C202" s="14"/>
      <c r="D202" s="14"/>
      <c r="E202" s="14"/>
      <c r="F202" s="14"/>
      <c r="G202" s="14"/>
    </row>
    <row r="203" spans="1:7" ht="13.5">
      <c r="A203" s="19"/>
      <c r="B203" s="14"/>
      <c r="C203" s="14"/>
      <c r="D203" s="14"/>
      <c r="E203" s="14"/>
      <c r="F203" s="14"/>
      <c r="G203" s="14"/>
    </row>
    <row r="204" spans="1:7" ht="13.5">
      <c r="A204" s="19"/>
      <c r="B204" s="14"/>
      <c r="C204" s="14"/>
      <c r="D204" s="14"/>
      <c r="E204" s="14"/>
      <c r="F204" s="14"/>
      <c r="G204" s="14"/>
    </row>
    <row r="205" spans="1:7" ht="13.5">
      <c r="A205" s="19"/>
      <c r="B205" s="14"/>
      <c r="C205" s="14"/>
      <c r="D205" s="14"/>
      <c r="E205" s="14"/>
      <c r="F205" s="14"/>
      <c r="G205" s="14"/>
    </row>
    <row r="206" spans="1:7" ht="13.5">
      <c r="A206" s="19"/>
      <c r="B206" s="14"/>
      <c r="C206" s="14"/>
      <c r="D206" s="14"/>
      <c r="E206" s="14"/>
      <c r="F206" s="14"/>
      <c r="G206" s="14"/>
    </row>
    <row r="207" spans="1:7" ht="13.5">
      <c r="A207" s="19"/>
      <c r="B207" s="14"/>
      <c r="C207" s="14"/>
      <c r="D207" s="14"/>
      <c r="E207" s="14"/>
      <c r="F207" s="14"/>
      <c r="G207" s="14"/>
    </row>
    <row r="208" spans="1:7" ht="13.5">
      <c r="A208" s="19"/>
      <c r="B208" s="14"/>
      <c r="C208" s="14"/>
      <c r="D208" s="14"/>
      <c r="E208" s="14"/>
      <c r="F208" s="14"/>
      <c r="G208" s="14"/>
    </row>
    <row r="209" spans="1:7" ht="13.5">
      <c r="A209" s="19"/>
      <c r="B209" s="14"/>
      <c r="C209" s="14"/>
      <c r="D209" s="14"/>
      <c r="E209" s="14"/>
      <c r="F209" s="14"/>
      <c r="G209" s="14"/>
    </row>
    <row r="210" spans="1:7" ht="13.5">
      <c r="A210" s="19"/>
      <c r="B210" s="14"/>
      <c r="C210" s="14"/>
      <c r="D210" s="14"/>
      <c r="E210" s="14"/>
      <c r="F210" s="14"/>
      <c r="G210" s="14"/>
    </row>
    <row r="211" spans="1:7" ht="13.5">
      <c r="A211" s="19"/>
      <c r="B211" s="14"/>
      <c r="C211" s="14"/>
      <c r="D211" s="14"/>
      <c r="E211" s="14"/>
      <c r="F211" s="14"/>
      <c r="G211" s="14"/>
    </row>
    <row r="212" spans="1:7" ht="13.5">
      <c r="A212" s="19"/>
      <c r="B212" s="14"/>
      <c r="C212" s="14"/>
      <c r="D212" s="14"/>
      <c r="E212" s="14"/>
      <c r="F212" s="14"/>
      <c r="G212" s="14"/>
    </row>
    <row r="213" spans="1:7" ht="13.5">
      <c r="A213" s="19"/>
      <c r="B213" s="14"/>
      <c r="C213" s="14"/>
      <c r="D213" s="14"/>
      <c r="E213" s="14"/>
      <c r="F213" s="14"/>
      <c r="G213" s="14"/>
    </row>
    <row r="214" spans="1:7" ht="13.5">
      <c r="A214" s="19"/>
      <c r="B214" s="14"/>
      <c r="C214" s="14"/>
      <c r="D214" s="14"/>
      <c r="E214" s="14"/>
      <c r="F214" s="14"/>
      <c r="G214" s="14"/>
    </row>
    <row r="215" spans="1:7" ht="13.5">
      <c r="A215" s="19"/>
      <c r="B215" s="14"/>
      <c r="C215" s="14"/>
      <c r="D215" s="14"/>
      <c r="E215" s="14"/>
      <c r="F215" s="14"/>
      <c r="G215" s="14"/>
    </row>
    <row r="216" spans="1:7" ht="13.5">
      <c r="A216" s="19"/>
      <c r="B216" s="14"/>
      <c r="C216" s="14"/>
      <c r="D216" s="14"/>
      <c r="E216" s="14"/>
      <c r="F216" s="14"/>
      <c r="G216" s="14"/>
    </row>
    <row r="217" spans="1:7" ht="13.5">
      <c r="A217" s="19"/>
      <c r="B217" s="14"/>
      <c r="C217" s="14"/>
      <c r="D217" s="14"/>
      <c r="E217" s="14"/>
      <c r="F217" s="14"/>
      <c r="G217" s="14"/>
    </row>
    <row r="218" spans="1:7" ht="13.5">
      <c r="A218" s="19"/>
      <c r="B218" s="14"/>
      <c r="C218" s="14"/>
      <c r="D218" s="14"/>
      <c r="E218" s="14"/>
      <c r="F218" s="14"/>
      <c r="G218" s="14"/>
    </row>
    <row r="219" spans="1:7" ht="13.5">
      <c r="A219" s="19"/>
      <c r="B219" s="14"/>
      <c r="C219" s="14"/>
      <c r="D219" s="14"/>
      <c r="E219" s="14"/>
      <c r="F219" s="14"/>
      <c r="G219" s="14"/>
    </row>
    <row r="220" spans="1:7" ht="13.5">
      <c r="A220" s="19"/>
      <c r="B220" s="14"/>
      <c r="C220" s="14"/>
      <c r="D220" s="14"/>
      <c r="E220" s="14"/>
      <c r="F220" s="14"/>
      <c r="G220" s="14"/>
    </row>
    <row r="221" spans="1:7" ht="13.5">
      <c r="A221" s="19"/>
      <c r="B221" s="14"/>
      <c r="C221" s="14"/>
      <c r="D221" s="14"/>
      <c r="E221" s="14"/>
      <c r="F221" s="14"/>
      <c r="G221" s="14"/>
    </row>
    <row r="222" spans="1:7" ht="13.5">
      <c r="A222" s="19"/>
      <c r="B222" s="14"/>
      <c r="C222" s="14"/>
      <c r="D222" s="14"/>
      <c r="E222" s="14"/>
      <c r="F222" s="14"/>
      <c r="G222" s="14"/>
    </row>
    <row r="223" spans="1:7" ht="13.5">
      <c r="A223" s="19"/>
      <c r="B223" s="14"/>
      <c r="C223" s="14"/>
      <c r="D223" s="14"/>
      <c r="E223" s="14"/>
      <c r="F223" s="14"/>
      <c r="G223" s="14"/>
    </row>
    <row r="224" spans="1:7" ht="13.5">
      <c r="A224" s="19"/>
      <c r="B224" s="14"/>
      <c r="C224" s="14"/>
      <c r="D224" s="14"/>
      <c r="E224" s="14"/>
      <c r="F224" s="14"/>
      <c r="G224" s="14"/>
    </row>
    <row r="225" spans="1:7" ht="13.5">
      <c r="A225" s="19"/>
      <c r="B225" s="14"/>
      <c r="C225" s="14"/>
      <c r="D225" s="14"/>
      <c r="E225" s="14"/>
      <c r="F225" s="14"/>
      <c r="G225" s="14"/>
    </row>
    <row r="226" spans="1:7" ht="13.5">
      <c r="A226" s="19"/>
      <c r="B226" s="14"/>
      <c r="C226" s="14"/>
      <c r="D226" s="14"/>
      <c r="E226" s="14"/>
      <c r="F226" s="14"/>
      <c r="G226" s="14"/>
    </row>
    <row r="227" spans="1:7" ht="13.5">
      <c r="A227" s="19"/>
      <c r="B227" s="14"/>
      <c r="C227" s="14"/>
      <c r="D227" s="14"/>
      <c r="E227" s="14"/>
      <c r="F227" s="14"/>
      <c r="G227" s="14"/>
    </row>
    <row r="228" spans="1:7" ht="13.5">
      <c r="A228" s="19"/>
      <c r="B228" s="14"/>
      <c r="C228" s="14"/>
      <c r="D228" s="14"/>
      <c r="E228" s="14"/>
      <c r="F228" s="14"/>
      <c r="G228" s="14"/>
    </row>
    <row r="229" spans="1:7" ht="13.5">
      <c r="A229" s="19"/>
      <c r="B229" s="14"/>
      <c r="C229" s="14"/>
      <c r="D229" s="14"/>
      <c r="E229" s="14"/>
      <c r="F229" s="14"/>
      <c r="G229" s="14"/>
    </row>
    <row r="230" spans="1:7" ht="13.5">
      <c r="A230" s="19"/>
      <c r="B230" s="14"/>
      <c r="C230" s="14"/>
      <c r="D230" s="14"/>
      <c r="E230" s="14"/>
      <c r="F230" s="14"/>
      <c r="G230" s="14"/>
    </row>
    <row r="231" spans="1:7" ht="13.5">
      <c r="A231" s="19"/>
      <c r="B231" s="14"/>
      <c r="C231" s="14"/>
      <c r="D231" s="14"/>
      <c r="E231" s="14"/>
      <c r="F231" s="14"/>
      <c r="G231" s="14"/>
    </row>
    <row r="232" spans="1:7" ht="13.5">
      <c r="A232" s="19"/>
      <c r="B232" s="14"/>
      <c r="C232" s="14"/>
      <c r="D232" s="14"/>
      <c r="E232" s="14"/>
      <c r="F232" s="14"/>
      <c r="G232" s="14"/>
    </row>
    <row r="233" spans="1:7" ht="13.5">
      <c r="A233" s="19"/>
      <c r="B233" s="14"/>
      <c r="C233" s="14"/>
      <c r="D233" s="14"/>
      <c r="E233" s="14"/>
      <c r="F233" s="14"/>
      <c r="G233" s="14"/>
    </row>
    <row r="234" spans="1:7" ht="13.5">
      <c r="A234" s="19"/>
      <c r="B234" s="14"/>
      <c r="C234" s="14"/>
      <c r="D234" s="14"/>
      <c r="E234" s="14"/>
      <c r="F234" s="14"/>
      <c r="G234" s="14"/>
    </row>
    <row r="235" spans="1:7" ht="13.5">
      <c r="A235" s="19"/>
      <c r="B235" s="14"/>
      <c r="C235" s="14"/>
      <c r="D235" s="14"/>
      <c r="E235" s="14"/>
      <c r="F235" s="14"/>
      <c r="G235" s="14"/>
    </row>
    <row r="236" spans="1:7" ht="13.5">
      <c r="A236" s="19"/>
      <c r="B236" s="14"/>
      <c r="C236" s="14"/>
      <c r="D236" s="14"/>
      <c r="E236" s="14"/>
      <c r="F236" s="14"/>
      <c r="G236" s="14"/>
    </row>
    <row r="237" spans="1:7" ht="13.5">
      <c r="A237" s="19"/>
      <c r="B237" s="14"/>
      <c r="C237" s="14"/>
      <c r="D237" s="14"/>
      <c r="E237" s="14"/>
      <c r="F237" s="14"/>
      <c r="G237" s="14"/>
    </row>
    <row r="238" spans="1:7" ht="13.5">
      <c r="A238" s="19"/>
      <c r="B238" s="14"/>
      <c r="C238" s="14"/>
      <c r="D238" s="14"/>
      <c r="E238" s="14"/>
      <c r="F238" s="14"/>
      <c r="G238" s="14"/>
    </row>
    <row r="239" spans="1:7" ht="13.5">
      <c r="A239" s="19"/>
      <c r="B239" s="14"/>
      <c r="C239" s="14"/>
      <c r="D239" s="14"/>
      <c r="E239" s="14"/>
      <c r="F239" s="14"/>
      <c r="G239" s="14"/>
    </row>
    <row r="240" spans="1:7" ht="13.5">
      <c r="A240" s="19"/>
      <c r="B240" s="14"/>
      <c r="C240" s="14"/>
      <c r="D240" s="14"/>
      <c r="E240" s="14"/>
      <c r="F240" s="14"/>
      <c r="G240" s="14"/>
    </row>
    <row r="241" spans="1:7" ht="13.5">
      <c r="A241" s="19"/>
      <c r="B241" s="14"/>
      <c r="C241" s="14"/>
      <c r="D241" s="14"/>
      <c r="E241" s="14"/>
      <c r="F241" s="14"/>
      <c r="G241" s="14"/>
    </row>
    <row r="242" spans="1:7" ht="13.5">
      <c r="A242" s="19"/>
      <c r="B242" s="14"/>
      <c r="C242" s="14"/>
      <c r="D242" s="14"/>
      <c r="E242" s="14"/>
      <c r="F242" s="14"/>
      <c r="G242" s="14"/>
    </row>
    <row r="243" spans="1:7" ht="13.5">
      <c r="A243" s="19"/>
      <c r="B243" s="14"/>
      <c r="C243" s="14"/>
      <c r="D243" s="14"/>
      <c r="E243" s="14"/>
      <c r="F243" s="14"/>
      <c r="G243" s="14"/>
    </row>
    <row r="244" spans="1:7" ht="13.5">
      <c r="A244" s="19"/>
      <c r="B244" s="14"/>
      <c r="C244" s="14"/>
      <c r="D244" s="14"/>
      <c r="E244" s="14"/>
      <c r="F244" s="14"/>
      <c r="G244" s="14"/>
    </row>
    <row r="245" spans="1:7" ht="13.5">
      <c r="A245" s="19"/>
      <c r="B245" s="14"/>
      <c r="C245" s="14"/>
      <c r="D245" s="14"/>
      <c r="E245" s="14"/>
      <c r="F245" s="14"/>
      <c r="G245" s="14"/>
    </row>
    <row r="246" spans="1:7" ht="13.5">
      <c r="A246" s="19"/>
      <c r="B246" s="14"/>
      <c r="C246" s="14"/>
      <c r="D246" s="14"/>
      <c r="E246" s="14"/>
      <c r="F246" s="14"/>
      <c r="G246" s="14"/>
    </row>
    <row r="247" spans="1:7" ht="13.5">
      <c r="A247" s="19"/>
      <c r="B247" s="14"/>
      <c r="C247" s="14"/>
      <c r="D247" s="14"/>
      <c r="E247" s="14"/>
      <c r="F247" s="14"/>
      <c r="G247" s="14"/>
    </row>
    <row r="248" spans="1:7" ht="13.5">
      <c r="A248" s="19"/>
      <c r="B248" s="14"/>
      <c r="C248" s="14"/>
      <c r="D248" s="14"/>
      <c r="E248" s="14"/>
      <c r="F248" s="14"/>
      <c r="G248" s="14"/>
    </row>
    <row r="249" spans="1:7" ht="13.5">
      <c r="A249" s="19"/>
      <c r="B249" s="14"/>
      <c r="C249" s="14"/>
      <c r="D249" s="14"/>
      <c r="E249" s="14"/>
      <c r="F249" s="14"/>
      <c r="G249" s="14"/>
    </row>
    <row r="250" spans="1:7" ht="13.5">
      <c r="A250" s="19"/>
      <c r="B250" s="14"/>
      <c r="C250" s="14"/>
      <c r="D250" s="14"/>
      <c r="E250" s="14"/>
      <c r="F250" s="14"/>
      <c r="G250" s="14"/>
    </row>
    <row r="251" spans="1:7" ht="13.5">
      <c r="A251" s="19"/>
      <c r="B251" s="14"/>
      <c r="C251" s="14"/>
      <c r="D251" s="14"/>
      <c r="E251" s="14"/>
      <c r="F251" s="14"/>
      <c r="G251" s="14"/>
    </row>
    <row r="252" spans="1:7" ht="13.5">
      <c r="A252" s="19"/>
      <c r="B252" s="14"/>
      <c r="C252" s="14"/>
      <c r="D252" s="14"/>
      <c r="E252" s="14"/>
      <c r="F252" s="14"/>
      <c r="G252" s="14"/>
    </row>
    <row r="253" spans="1:7" ht="13.5">
      <c r="A253" s="19"/>
      <c r="B253" s="14"/>
      <c r="C253" s="14"/>
      <c r="D253" s="14"/>
      <c r="E253" s="14"/>
      <c r="F253" s="14"/>
      <c r="G253" s="14"/>
    </row>
    <row r="254" spans="1:7" ht="13.5">
      <c r="A254" s="19"/>
      <c r="B254" s="14"/>
      <c r="C254" s="14"/>
      <c r="D254" s="14"/>
      <c r="E254" s="14"/>
      <c r="F254" s="14"/>
      <c r="G254" s="14"/>
    </row>
    <row r="255" spans="1:7" ht="13.5">
      <c r="A255" s="19"/>
      <c r="B255" s="14"/>
      <c r="C255" s="14"/>
      <c r="D255" s="14"/>
      <c r="E255" s="14"/>
      <c r="F255" s="14"/>
      <c r="G255" s="14"/>
    </row>
    <row r="256" spans="1:7" ht="13.5">
      <c r="A256" s="19"/>
      <c r="B256" s="14"/>
      <c r="C256" s="14"/>
      <c r="D256" s="14"/>
      <c r="E256" s="14"/>
      <c r="F256" s="14"/>
      <c r="G256" s="14"/>
    </row>
    <row r="257" spans="1:7" ht="13.5">
      <c r="A257" s="19"/>
      <c r="B257" s="14"/>
      <c r="C257" s="14"/>
      <c r="D257" s="14"/>
      <c r="E257" s="14"/>
      <c r="F257" s="14"/>
      <c r="G257" s="14"/>
    </row>
    <row r="258" spans="1:7" ht="13.5">
      <c r="A258" s="19"/>
      <c r="B258" s="14"/>
      <c r="C258" s="14"/>
      <c r="D258" s="14"/>
      <c r="E258" s="14"/>
      <c r="F258" s="14"/>
      <c r="G258" s="14"/>
    </row>
    <row r="259" spans="1:7" ht="13.5">
      <c r="A259" s="19"/>
      <c r="B259" s="14"/>
      <c r="C259" s="14"/>
      <c r="D259" s="14"/>
      <c r="E259" s="14"/>
      <c r="F259" s="14"/>
      <c r="G259" s="14"/>
    </row>
    <row r="260" spans="1:7" ht="13.5">
      <c r="A260" s="19"/>
      <c r="B260" s="14"/>
      <c r="C260" s="14"/>
      <c r="D260" s="14"/>
      <c r="E260" s="14"/>
      <c r="F260" s="14"/>
      <c r="G260" s="14"/>
    </row>
    <row r="261" spans="1:7" ht="13.5">
      <c r="A261" s="19"/>
      <c r="B261" s="14"/>
      <c r="C261" s="14"/>
      <c r="D261" s="14"/>
      <c r="E261" s="14"/>
      <c r="F261" s="14"/>
      <c r="G261" s="14"/>
    </row>
    <row r="262" spans="1:7" ht="13.5">
      <c r="A262" s="19"/>
      <c r="B262" s="14"/>
      <c r="C262" s="14"/>
      <c r="D262" s="14"/>
      <c r="E262" s="14"/>
      <c r="F262" s="14"/>
      <c r="G262" s="14"/>
    </row>
    <row r="263" spans="1:7" ht="13.5">
      <c r="A263" s="19"/>
      <c r="B263" s="14"/>
      <c r="C263" s="14"/>
      <c r="D263" s="14"/>
      <c r="E263" s="14"/>
      <c r="F263" s="14"/>
      <c r="G263" s="14"/>
    </row>
    <row r="264" spans="1:7" ht="13.5">
      <c r="A264" s="19"/>
      <c r="B264" s="14"/>
      <c r="C264" s="14"/>
      <c r="D264" s="14"/>
      <c r="E264" s="14"/>
      <c r="F264" s="14"/>
      <c r="G264" s="14"/>
    </row>
    <row r="265" spans="1:7" ht="13.5">
      <c r="A265" s="19"/>
      <c r="B265" s="14"/>
      <c r="C265" s="14"/>
      <c r="D265" s="14"/>
      <c r="E265" s="14"/>
      <c r="F265" s="14"/>
      <c r="G265" s="14"/>
    </row>
    <row r="266" spans="1:7" ht="13.5">
      <c r="A266" s="19"/>
      <c r="B266" s="14"/>
      <c r="C266" s="14"/>
      <c r="D266" s="14"/>
      <c r="E266" s="14"/>
      <c r="F266" s="14"/>
      <c r="G266" s="14"/>
    </row>
    <row r="267" spans="1:7" ht="13.5">
      <c r="A267" s="19"/>
      <c r="B267" s="14"/>
      <c r="C267" s="14"/>
      <c r="D267" s="14"/>
      <c r="E267" s="14"/>
      <c r="F267" s="14"/>
      <c r="G267" s="14"/>
    </row>
    <row r="268" spans="1:7" ht="13.5">
      <c r="A268" s="19"/>
      <c r="B268" s="14"/>
      <c r="C268" s="14"/>
      <c r="D268" s="14"/>
      <c r="E268" s="14"/>
      <c r="F268" s="14"/>
      <c r="G268" s="14"/>
    </row>
    <row r="269" spans="1:7" ht="13.5">
      <c r="A269" s="19"/>
      <c r="B269" s="14"/>
      <c r="C269" s="14"/>
      <c r="D269" s="14"/>
      <c r="E269" s="14"/>
      <c r="F269" s="14"/>
      <c r="G269" s="14"/>
    </row>
    <row r="270" spans="1:7" ht="13.5">
      <c r="A270" s="19"/>
      <c r="B270" s="14"/>
      <c r="C270" s="14"/>
      <c r="D270" s="14"/>
      <c r="E270" s="14"/>
      <c r="F270" s="14"/>
      <c r="G270" s="14"/>
    </row>
    <row r="271" spans="1:7" ht="13.5">
      <c r="A271" s="19"/>
      <c r="B271" s="14"/>
      <c r="C271" s="14"/>
      <c r="D271" s="14"/>
      <c r="E271" s="14"/>
      <c r="F271" s="14"/>
      <c r="G271" s="14"/>
    </row>
    <row r="272" spans="1:7" ht="13.5">
      <c r="A272" s="19"/>
      <c r="B272" s="14"/>
      <c r="C272" s="14"/>
      <c r="D272" s="14"/>
      <c r="E272" s="14"/>
      <c r="F272" s="14"/>
      <c r="G272" s="14"/>
    </row>
    <row r="273" spans="1:7" ht="13.5">
      <c r="A273" s="19"/>
      <c r="B273" s="14"/>
      <c r="C273" s="14"/>
      <c r="D273" s="14"/>
      <c r="E273" s="14"/>
      <c r="F273" s="14"/>
      <c r="G273" s="14"/>
    </row>
    <row r="274" spans="1:7" ht="13.5">
      <c r="A274" s="19"/>
      <c r="B274" s="14"/>
      <c r="C274" s="14"/>
      <c r="D274" s="14"/>
      <c r="E274" s="14"/>
      <c r="F274" s="14"/>
      <c r="G274" s="14"/>
    </row>
    <row r="275" spans="1:7" ht="13.5">
      <c r="A275" s="19"/>
      <c r="B275" s="14"/>
      <c r="C275" s="14"/>
      <c r="D275" s="14"/>
      <c r="E275" s="14"/>
      <c r="F275" s="14"/>
      <c r="G275" s="14"/>
    </row>
    <row r="276" spans="1:7" ht="13.5">
      <c r="A276" s="19"/>
      <c r="B276" s="14"/>
      <c r="C276" s="14"/>
      <c r="D276" s="14"/>
      <c r="E276" s="14"/>
      <c r="F276" s="14"/>
      <c r="G276" s="14"/>
    </row>
    <row r="277" spans="1:7" ht="13.5">
      <c r="A277" s="19"/>
      <c r="B277" s="14"/>
      <c r="C277" s="14"/>
      <c r="D277" s="14"/>
      <c r="E277" s="14"/>
      <c r="F277" s="14"/>
      <c r="G277" s="14"/>
    </row>
    <row r="278" spans="1:7" ht="13.5">
      <c r="A278" s="19"/>
      <c r="B278" s="14"/>
      <c r="C278" s="14"/>
      <c r="D278" s="14"/>
      <c r="E278" s="14"/>
      <c r="F278" s="14"/>
      <c r="G278" s="14"/>
    </row>
    <row r="279" spans="1:7" ht="13.5">
      <c r="A279" s="19"/>
      <c r="B279" s="14"/>
      <c r="C279" s="14"/>
      <c r="D279" s="14"/>
      <c r="E279" s="14"/>
      <c r="F279" s="14"/>
      <c r="G279" s="14"/>
    </row>
    <row r="280" spans="1:7" ht="13.5">
      <c r="A280" s="19"/>
      <c r="B280" s="14"/>
      <c r="C280" s="14"/>
      <c r="D280" s="14"/>
      <c r="E280" s="14"/>
      <c r="F280" s="14"/>
      <c r="G280" s="14"/>
    </row>
    <row r="281" spans="1:7" ht="13.5">
      <c r="A281" s="19"/>
      <c r="B281" s="14"/>
      <c r="C281" s="14"/>
      <c r="D281" s="14"/>
      <c r="E281" s="14"/>
      <c r="F281" s="14"/>
      <c r="G281" s="14"/>
    </row>
    <row r="282" spans="1:7" ht="13.5">
      <c r="A282" s="19"/>
      <c r="B282" s="14"/>
      <c r="C282" s="14"/>
      <c r="D282" s="14"/>
      <c r="E282" s="14"/>
      <c r="F282" s="14"/>
      <c r="G282" s="14"/>
    </row>
    <row r="283" spans="1:7" ht="13.5">
      <c r="A283" s="19"/>
      <c r="B283" s="14"/>
      <c r="C283" s="14"/>
      <c r="D283" s="14"/>
      <c r="E283" s="14"/>
      <c r="F283" s="14"/>
      <c r="G283" s="14"/>
    </row>
    <row r="284" spans="1:7" ht="13.5">
      <c r="A284" s="19"/>
      <c r="B284" s="14"/>
      <c r="C284" s="14"/>
      <c r="D284" s="14"/>
      <c r="E284" s="14"/>
      <c r="F284" s="14"/>
      <c r="G284" s="14"/>
    </row>
    <row r="285" spans="1:7" ht="13.5">
      <c r="A285" s="19"/>
      <c r="B285" s="14"/>
      <c r="C285" s="14"/>
      <c r="D285" s="14"/>
      <c r="E285" s="14"/>
      <c r="F285" s="14"/>
      <c r="G285" s="14"/>
    </row>
    <row r="286" spans="1:7" ht="13.5">
      <c r="A286" s="19"/>
      <c r="B286" s="14"/>
      <c r="C286" s="14"/>
      <c r="D286" s="14"/>
      <c r="E286" s="14"/>
      <c r="F286" s="14"/>
      <c r="G286" s="14"/>
    </row>
    <row r="287" spans="1:7" ht="13.5">
      <c r="A287" s="19"/>
      <c r="B287" s="14"/>
      <c r="C287" s="14"/>
      <c r="D287" s="14"/>
      <c r="E287" s="14"/>
      <c r="F287" s="14"/>
      <c r="G287" s="14"/>
    </row>
    <row r="288" spans="1:7" ht="13.5">
      <c r="A288" s="19"/>
      <c r="B288" s="14"/>
      <c r="C288" s="14"/>
      <c r="D288" s="14"/>
      <c r="E288" s="14"/>
      <c r="F288" s="14"/>
      <c r="G288" s="14"/>
    </row>
    <row r="289" spans="1:7" ht="13.5">
      <c r="A289" s="19"/>
      <c r="B289" s="14"/>
      <c r="C289" s="14"/>
      <c r="D289" s="14"/>
      <c r="E289" s="14"/>
      <c r="F289" s="14"/>
      <c r="G289" s="14"/>
    </row>
    <row r="290" spans="1:7" ht="13.5">
      <c r="A290" s="19"/>
      <c r="B290" s="14"/>
      <c r="C290" s="14"/>
      <c r="D290" s="14"/>
      <c r="E290" s="14"/>
      <c r="F290" s="14"/>
      <c r="G290" s="14"/>
    </row>
    <row r="291" spans="1:7" ht="13.5">
      <c r="A291" s="19"/>
      <c r="B291" s="14"/>
      <c r="C291" s="14"/>
      <c r="D291" s="14"/>
      <c r="E291" s="14"/>
      <c r="F291" s="14"/>
      <c r="G291" s="14"/>
    </row>
    <row r="292" spans="1:7" ht="13.5">
      <c r="A292" s="19"/>
      <c r="B292" s="14"/>
      <c r="C292" s="14"/>
      <c r="D292" s="14"/>
      <c r="E292" s="14"/>
      <c r="F292" s="14"/>
      <c r="G292" s="14"/>
    </row>
    <row r="293" spans="1:7" ht="13.5">
      <c r="A293" s="19"/>
      <c r="B293" s="14"/>
      <c r="C293" s="14"/>
      <c r="D293" s="14"/>
      <c r="E293" s="14"/>
      <c r="F293" s="14"/>
      <c r="G293" s="14"/>
    </row>
    <row r="294" spans="1:7" ht="13.5">
      <c r="A294" s="19"/>
      <c r="B294" s="14"/>
      <c r="C294" s="14"/>
      <c r="D294" s="14"/>
      <c r="E294" s="14"/>
      <c r="F294" s="14"/>
      <c r="G294" s="14"/>
    </row>
    <row r="295" spans="1:7" ht="13.5">
      <c r="A295" s="19"/>
      <c r="B295" s="14"/>
      <c r="C295" s="14"/>
      <c r="D295" s="14"/>
      <c r="E295" s="14"/>
      <c r="F295" s="14"/>
      <c r="G295" s="14"/>
    </row>
    <row r="296" spans="1:7" ht="13.5">
      <c r="A296" s="19"/>
      <c r="B296" s="14"/>
      <c r="C296" s="14"/>
      <c r="D296" s="14"/>
      <c r="E296" s="14"/>
      <c r="F296" s="14"/>
      <c r="G296" s="14"/>
    </row>
    <row r="297" spans="1:7" ht="13.5">
      <c r="A297" s="19"/>
      <c r="B297" s="14"/>
      <c r="C297" s="14"/>
      <c r="D297" s="14"/>
      <c r="E297" s="14"/>
      <c r="F297" s="14"/>
      <c r="G297" s="14"/>
    </row>
    <row r="298" spans="1:7" ht="13.5">
      <c r="A298" s="19"/>
      <c r="B298" s="14"/>
      <c r="C298" s="14"/>
      <c r="D298" s="14"/>
      <c r="E298" s="14"/>
      <c r="F298" s="14"/>
      <c r="G298" s="14"/>
    </row>
    <row r="299" spans="1:7" ht="13.5">
      <c r="A299" s="19"/>
      <c r="B299" s="14"/>
      <c r="C299" s="14"/>
      <c r="D299" s="14"/>
      <c r="E299" s="14"/>
      <c r="F299" s="14"/>
      <c r="G299" s="14"/>
    </row>
    <row r="300" spans="1:7" ht="13.5">
      <c r="A300" s="19"/>
      <c r="B300" s="14"/>
      <c r="C300" s="14"/>
      <c r="D300" s="14"/>
      <c r="E300" s="14"/>
      <c r="F300" s="14"/>
      <c r="G300" s="14"/>
    </row>
    <row r="301" spans="1:7" ht="13.5">
      <c r="A301" s="19"/>
      <c r="B301" s="14"/>
      <c r="C301" s="14"/>
      <c r="D301" s="14"/>
      <c r="E301" s="14"/>
      <c r="F301" s="14"/>
      <c r="G301" s="14"/>
    </row>
    <row r="302" spans="1:7" ht="13.5">
      <c r="A302" s="19"/>
      <c r="B302" s="14"/>
      <c r="C302" s="14"/>
      <c r="D302" s="14"/>
      <c r="E302" s="14"/>
      <c r="F302" s="14"/>
      <c r="G302" s="14"/>
    </row>
    <row r="303" spans="1:7" ht="13.5">
      <c r="A303" s="19"/>
      <c r="B303" s="14"/>
      <c r="C303" s="14"/>
      <c r="D303" s="14"/>
      <c r="E303" s="14"/>
      <c r="F303" s="14"/>
      <c r="G303" s="14"/>
    </row>
    <row r="304" spans="1:7" ht="13.5">
      <c r="A304" s="19"/>
      <c r="B304" s="14"/>
      <c r="C304" s="14"/>
      <c r="D304" s="14"/>
      <c r="E304" s="14"/>
      <c r="F304" s="14"/>
      <c r="G304" s="14"/>
    </row>
    <row r="305" spans="1:7" ht="13.5">
      <c r="A305" s="19"/>
      <c r="B305" s="14"/>
      <c r="C305" s="14"/>
      <c r="D305" s="14"/>
      <c r="E305" s="14"/>
      <c r="F305" s="14"/>
      <c r="G305" s="14"/>
    </row>
    <row r="306" spans="1:7" ht="13.5">
      <c r="A306" s="19"/>
      <c r="B306" s="14"/>
      <c r="C306" s="14"/>
      <c r="D306" s="14"/>
      <c r="E306" s="14"/>
      <c r="F306" s="14"/>
      <c r="G306" s="14"/>
    </row>
    <row r="307" spans="1:7" ht="13.5">
      <c r="A307" s="19"/>
      <c r="B307" s="14"/>
      <c r="C307" s="14"/>
      <c r="D307" s="14"/>
      <c r="E307" s="14"/>
      <c r="F307" s="14"/>
      <c r="G307" s="14"/>
    </row>
    <row r="308" spans="1:7" ht="13.5">
      <c r="A308" s="19"/>
      <c r="B308" s="14"/>
      <c r="C308" s="14"/>
      <c r="D308" s="14"/>
      <c r="E308" s="14"/>
      <c r="F308" s="14"/>
      <c r="G308" s="14"/>
    </row>
    <row r="309" spans="1:7" ht="13.5">
      <c r="A309" s="19"/>
      <c r="B309" s="14"/>
      <c r="C309" s="14"/>
      <c r="D309" s="14"/>
      <c r="E309" s="14"/>
      <c r="F309" s="14"/>
      <c r="G309" s="14"/>
    </row>
    <row r="310" spans="1:7" ht="13.5">
      <c r="A310" s="19"/>
      <c r="B310" s="14"/>
      <c r="C310" s="14"/>
      <c r="D310" s="14"/>
      <c r="E310" s="14"/>
      <c r="F310" s="14"/>
      <c r="G310" s="14"/>
    </row>
    <row r="311" spans="1:7" ht="13.5">
      <c r="A311" s="19"/>
      <c r="B311" s="14"/>
      <c r="C311" s="14"/>
      <c r="D311" s="14"/>
      <c r="E311" s="14"/>
      <c r="F311" s="14"/>
      <c r="G311" s="14"/>
    </row>
    <row r="312" spans="1:7" ht="13.5">
      <c r="A312" s="19"/>
      <c r="B312" s="14"/>
      <c r="C312" s="14"/>
      <c r="D312" s="14"/>
      <c r="E312" s="14"/>
      <c r="F312" s="14"/>
      <c r="G312" s="14"/>
    </row>
    <row r="313" spans="1:7" ht="13.5">
      <c r="A313" s="19"/>
      <c r="B313" s="14"/>
      <c r="C313" s="14"/>
      <c r="D313" s="14"/>
      <c r="E313" s="14"/>
      <c r="F313" s="14"/>
      <c r="G313" s="14"/>
    </row>
    <row r="314" spans="1:7" ht="13.5">
      <c r="A314" s="19"/>
      <c r="B314" s="14"/>
      <c r="C314" s="14"/>
      <c r="D314" s="14"/>
      <c r="E314" s="14"/>
      <c r="F314" s="14"/>
      <c r="G314" s="14"/>
    </row>
    <row r="315" spans="1:7" ht="13.5">
      <c r="A315" s="19"/>
      <c r="B315" s="14"/>
      <c r="C315" s="14"/>
      <c r="D315" s="14"/>
      <c r="E315" s="14"/>
      <c r="F315" s="14"/>
      <c r="G315" s="14"/>
    </row>
    <row r="316" spans="1:7" ht="13.5">
      <c r="A316" s="19"/>
      <c r="B316" s="14"/>
      <c r="C316" s="14"/>
      <c r="D316" s="14"/>
      <c r="E316" s="14"/>
      <c r="F316" s="14"/>
      <c r="G316" s="14"/>
    </row>
    <row r="317" spans="1:7" ht="13.5">
      <c r="A317" s="19"/>
      <c r="B317" s="14"/>
      <c r="C317" s="14"/>
      <c r="D317" s="14"/>
      <c r="E317" s="14"/>
      <c r="F317" s="14"/>
      <c r="G317" s="14"/>
    </row>
    <row r="318" spans="1:7" ht="13.5">
      <c r="A318" s="19"/>
      <c r="B318" s="14"/>
      <c r="C318" s="14"/>
      <c r="D318" s="14"/>
      <c r="E318" s="14"/>
      <c r="F318" s="14"/>
      <c r="G318" s="14"/>
    </row>
    <row r="319" spans="1:7" ht="13.5">
      <c r="A319" s="19"/>
      <c r="B319" s="14"/>
      <c r="C319" s="14"/>
      <c r="D319" s="14"/>
      <c r="E319" s="14"/>
      <c r="F319" s="14"/>
      <c r="G319" s="14"/>
    </row>
    <row r="320" spans="1:7" ht="13.5">
      <c r="A320" s="19"/>
      <c r="B320" s="14"/>
      <c r="C320" s="14"/>
      <c r="D320" s="14"/>
      <c r="E320" s="14"/>
      <c r="F320" s="14"/>
      <c r="G320" s="14"/>
    </row>
    <row r="321" spans="1:7" ht="13.5">
      <c r="A321" s="19"/>
      <c r="B321" s="14"/>
      <c r="C321" s="14"/>
      <c r="D321" s="14"/>
      <c r="E321" s="14"/>
      <c r="F321" s="14"/>
      <c r="G321" s="14"/>
    </row>
    <row r="322" spans="1:7" ht="13.5">
      <c r="A322" s="19"/>
      <c r="B322" s="14"/>
      <c r="C322" s="14"/>
      <c r="D322" s="14"/>
      <c r="E322" s="14"/>
      <c r="F322" s="14"/>
      <c r="G322" s="14"/>
    </row>
    <row r="323" spans="1:7" ht="13.5">
      <c r="A323" s="19"/>
      <c r="B323" s="14"/>
      <c r="C323" s="14"/>
      <c r="D323" s="14"/>
      <c r="E323" s="14"/>
      <c r="F323" s="14"/>
      <c r="G323" s="14"/>
    </row>
    <row r="324" spans="1:7" ht="13.5">
      <c r="A324" s="19"/>
      <c r="B324" s="14"/>
      <c r="C324" s="14"/>
      <c r="D324" s="14"/>
      <c r="E324" s="14"/>
      <c r="F324" s="14"/>
      <c r="G324" s="14"/>
    </row>
    <row r="325" spans="1:7" ht="13.5">
      <c r="A325" s="19"/>
      <c r="B325" s="14"/>
      <c r="C325" s="14"/>
      <c r="D325" s="14"/>
      <c r="E325" s="14"/>
      <c r="F325" s="14"/>
      <c r="G325" s="14"/>
    </row>
    <row r="326" spans="1:7" ht="13.5">
      <c r="A326" s="19"/>
      <c r="B326" s="14"/>
      <c r="C326" s="14"/>
      <c r="D326" s="14"/>
      <c r="E326" s="14"/>
      <c r="F326" s="14"/>
      <c r="G326" s="14"/>
    </row>
    <row r="327" spans="1:7" ht="13.5">
      <c r="A327" s="19"/>
      <c r="B327" s="14"/>
      <c r="C327" s="14"/>
      <c r="D327" s="14"/>
      <c r="E327" s="14"/>
      <c r="F327" s="14"/>
      <c r="G327" s="14"/>
    </row>
    <row r="328" spans="1:7" ht="13.5">
      <c r="A328" s="19"/>
      <c r="B328" s="14"/>
      <c r="C328" s="14"/>
      <c r="D328" s="14"/>
      <c r="E328" s="14"/>
      <c r="F328" s="14"/>
      <c r="G328" s="14"/>
    </row>
    <row r="329" spans="1:7" ht="13.5">
      <c r="A329" s="19"/>
      <c r="B329" s="14"/>
      <c r="C329" s="14"/>
      <c r="D329" s="14"/>
      <c r="E329" s="14"/>
      <c r="F329" s="14"/>
      <c r="G329" s="14"/>
    </row>
    <row r="330" spans="1:7" ht="13.5">
      <c r="A330" s="19"/>
      <c r="B330" s="14"/>
      <c r="C330" s="14"/>
      <c r="D330" s="14"/>
      <c r="E330" s="14"/>
      <c r="F330" s="14"/>
      <c r="G330" s="14"/>
    </row>
    <row r="331" spans="1:7" ht="13.5">
      <c r="A331" s="19"/>
      <c r="B331" s="14"/>
      <c r="C331" s="14"/>
      <c r="D331" s="14"/>
      <c r="E331" s="14"/>
      <c r="F331" s="14"/>
      <c r="G331" s="14"/>
    </row>
    <row r="332" spans="1:7" ht="13.5">
      <c r="A332" s="19"/>
      <c r="B332" s="14"/>
      <c r="C332" s="14"/>
      <c r="D332" s="14"/>
      <c r="E332" s="14"/>
      <c r="F332" s="14"/>
      <c r="G332" s="14"/>
    </row>
    <row r="333" spans="1:7" ht="13.5">
      <c r="A333" s="19"/>
      <c r="B333" s="14"/>
      <c r="C333" s="14"/>
      <c r="D333" s="14"/>
      <c r="E333" s="14"/>
      <c r="F333" s="14"/>
      <c r="G333" s="14"/>
    </row>
    <row r="334" spans="1:7" ht="13.5">
      <c r="A334" s="19"/>
      <c r="B334" s="14"/>
      <c r="C334" s="14"/>
      <c r="D334" s="14"/>
      <c r="E334" s="14"/>
      <c r="F334" s="14"/>
      <c r="G334" s="14"/>
    </row>
    <row r="335" spans="1:7" ht="13.5">
      <c r="A335" s="19"/>
      <c r="B335" s="14"/>
      <c r="C335" s="14"/>
      <c r="D335" s="14"/>
      <c r="E335" s="14"/>
      <c r="F335" s="14"/>
      <c r="G335" s="14"/>
    </row>
    <row r="336" spans="1:7" ht="13.5">
      <c r="A336" s="19"/>
      <c r="B336" s="14"/>
      <c r="C336" s="14"/>
      <c r="D336" s="14"/>
      <c r="E336" s="14"/>
      <c r="F336" s="14"/>
      <c r="G336" s="14"/>
    </row>
    <row r="337" spans="1:7" ht="13.5">
      <c r="A337" s="19"/>
      <c r="B337" s="14"/>
      <c r="C337" s="14"/>
      <c r="D337" s="14"/>
      <c r="E337" s="14"/>
      <c r="F337" s="14"/>
      <c r="G337" s="14"/>
    </row>
    <row r="338" spans="1:7" ht="13.5">
      <c r="A338" s="19"/>
      <c r="B338" s="14"/>
      <c r="C338" s="14"/>
      <c r="D338" s="14"/>
      <c r="E338" s="14"/>
      <c r="F338" s="14"/>
      <c r="G338" s="14"/>
    </row>
    <row r="339" spans="1:7" ht="13.5">
      <c r="A339" s="19"/>
      <c r="B339" s="14"/>
      <c r="C339" s="14"/>
      <c r="D339" s="14"/>
      <c r="E339" s="14"/>
      <c r="F339" s="14"/>
      <c r="G339" s="14"/>
    </row>
    <row r="340" spans="1:7" ht="13.5">
      <c r="A340" s="19"/>
      <c r="B340" s="14"/>
      <c r="C340" s="14"/>
      <c r="D340" s="14"/>
      <c r="E340" s="14"/>
      <c r="F340" s="14"/>
      <c r="G340" s="14"/>
    </row>
    <row r="341" spans="1:7" ht="13.5">
      <c r="A341" s="19"/>
      <c r="B341" s="14"/>
      <c r="C341" s="14"/>
      <c r="D341" s="14"/>
      <c r="E341" s="14"/>
      <c r="F341" s="14"/>
      <c r="G341" s="14"/>
    </row>
    <row r="342" spans="1:7" ht="13.5">
      <c r="A342" s="19"/>
      <c r="B342" s="14"/>
      <c r="C342" s="14"/>
      <c r="D342" s="14"/>
      <c r="E342" s="14"/>
      <c r="F342" s="14"/>
      <c r="G342" s="14"/>
    </row>
    <row r="343" spans="1:7" ht="13.5">
      <c r="A343" s="19"/>
      <c r="B343" s="14"/>
      <c r="C343" s="14"/>
      <c r="D343" s="14"/>
      <c r="E343" s="14"/>
      <c r="F343" s="14"/>
      <c r="G343" s="14"/>
    </row>
    <row r="344" spans="1:7" ht="13.5">
      <c r="A344" s="19"/>
      <c r="B344" s="14"/>
      <c r="C344" s="14"/>
      <c r="D344" s="14"/>
      <c r="E344" s="14"/>
      <c r="F344" s="14"/>
      <c r="G344" s="14"/>
    </row>
    <row r="345" spans="1:7" ht="13.5">
      <c r="A345" s="19"/>
      <c r="B345" s="14"/>
      <c r="C345" s="14"/>
      <c r="D345" s="14"/>
      <c r="E345" s="14"/>
      <c r="F345" s="14"/>
      <c r="G345" s="14"/>
    </row>
    <row r="346" spans="1:7" ht="13.5">
      <c r="A346" s="19"/>
      <c r="B346" s="14"/>
      <c r="C346" s="14"/>
      <c r="D346" s="14"/>
      <c r="E346" s="14"/>
      <c r="F346" s="14"/>
      <c r="G346" s="14"/>
    </row>
    <row r="347" spans="1:7" ht="13.5">
      <c r="A347" s="19"/>
      <c r="B347" s="14"/>
      <c r="C347" s="14"/>
      <c r="D347" s="14"/>
      <c r="E347" s="14"/>
      <c r="F347" s="14"/>
      <c r="G347" s="14"/>
    </row>
    <row r="348" spans="1:7" ht="13.5">
      <c r="A348" s="19"/>
      <c r="B348" s="14"/>
      <c r="C348" s="14"/>
      <c r="D348" s="14"/>
      <c r="E348" s="14"/>
      <c r="F348" s="14"/>
      <c r="G348" s="14"/>
    </row>
    <row r="349" spans="1:7" ht="13.5">
      <c r="A349" s="19"/>
      <c r="B349" s="14"/>
      <c r="C349" s="14"/>
      <c r="D349" s="14"/>
      <c r="E349" s="14"/>
      <c r="F349" s="14"/>
      <c r="G349" s="14"/>
    </row>
    <row r="350" spans="1:7" ht="13.5">
      <c r="A350" s="19"/>
      <c r="B350" s="14"/>
      <c r="C350" s="14"/>
      <c r="D350" s="14"/>
      <c r="E350" s="14"/>
      <c r="F350" s="14"/>
      <c r="G350" s="14"/>
    </row>
    <row r="351" spans="1:7" ht="13.5">
      <c r="A351" s="19"/>
      <c r="B351" s="14"/>
      <c r="C351" s="14"/>
      <c r="D351" s="14"/>
      <c r="E351" s="14"/>
      <c r="F351" s="14"/>
      <c r="G351" s="14"/>
    </row>
    <row r="352" spans="1:7" ht="13.5">
      <c r="A352" s="19"/>
      <c r="B352" s="14"/>
      <c r="C352" s="14"/>
      <c r="D352" s="14"/>
      <c r="E352" s="14"/>
      <c r="F352" s="14"/>
      <c r="G352" s="14"/>
    </row>
    <row r="353" spans="1:7" ht="13.5">
      <c r="A353" s="19"/>
      <c r="B353" s="14"/>
      <c r="C353" s="14"/>
      <c r="D353" s="14"/>
      <c r="E353" s="14"/>
      <c r="F353" s="14"/>
      <c r="G353" s="14"/>
    </row>
    <row r="354" spans="1:7" ht="13.5">
      <c r="A354" s="19"/>
      <c r="B354" s="14"/>
      <c r="C354" s="14"/>
      <c r="D354" s="14"/>
      <c r="E354" s="14"/>
      <c r="F354" s="14"/>
      <c r="G354" s="14"/>
    </row>
    <row r="355" spans="1:7" ht="13.5">
      <c r="A355" s="19"/>
      <c r="B355" s="14"/>
      <c r="C355" s="14"/>
      <c r="D355" s="14"/>
      <c r="E355" s="14"/>
      <c r="F355" s="14"/>
      <c r="G355" s="14"/>
    </row>
    <row r="356" spans="1:7" ht="13.5">
      <c r="A356" s="19"/>
      <c r="B356" s="14"/>
      <c r="C356" s="14"/>
      <c r="D356" s="14"/>
      <c r="E356" s="14"/>
      <c r="F356" s="14"/>
      <c r="G356" s="14"/>
    </row>
    <row r="357" spans="1:7" ht="13.5">
      <c r="A357" s="19"/>
      <c r="B357" s="14"/>
      <c r="C357" s="14"/>
      <c r="D357" s="14"/>
      <c r="E357" s="14"/>
      <c r="F357" s="14"/>
      <c r="G357" s="14"/>
    </row>
    <row r="358" spans="1:7" ht="13.5">
      <c r="A358" s="19"/>
      <c r="B358" s="14"/>
      <c r="C358" s="14"/>
      <c r="D358" s="14"/>
      <c r="E358" s="14"/>
      <c r="F358" s="14"/>
      <c r="G358" s="14"/>
    </row>
    <row r="359" spans="1:7" ht="13.5">
      <c r="A359" s="19"/>
      <c r="B359" s="14"/>
      <c r="C359" s="14"/>
      <c r="D359" s="14"/>
      <c r="E359" s="14"/>
      <c r="F359" s="14"/>
      <c r="G359" s="14"/>
    </row>
    <row r="360" spans="1:7" ht="13.5">
      <c r="A360" s="19"/>
      <c r="B360" s="14"/>
      <c r="C360" s="14"/>
      <c r="D360" s="14"/>
      <c r="E360" s="14"/>
      <c r="F360" s="14"/>
      <c r="G360" s="14"/>
    </row>
    <row r="361" spans="1:7" ht="13.5">
      <c r="A361" s="19"/>
      <c r="B361" s="14"/>
      <c r="C361" s="14"/>
      <c r="D361" s="14"/>
      <c r="E361" s="14"/>
      <c r="F361" s="14"/>
      <c r="G361" s="14"/>
    </row>
    <row r="362" spans="1:7" ht="13.5">
      <c r="A362" s="19"/>
      <c r="B362" s="14"/>
      <c r="C362" s="14"/>
      <c r="D362" s="14"/>
      <c r="E362" s="14"/>
      <c r="F362" s="14"/>
      <c r="G362" s="14"/>
    </row>
    <row r="363" spans="1:7" ht="13.5">
      <c r="A363" s="19"/>
      <c r="B363" s="14"/>
      <c r="C363" s="14"/>
      <c r="D363" s="14"/>
      <c r="E363" s="14"/>
      <c r="F363" s="14"/>
      <c r="G363" s="14"/>
    </row>
    <row r="364" spans="1:7" ht="13.5">
      <c r="A364" s="19"/>
      <c r="B364" s="14"/>
      <c r="C364" s="14"/>
      <c r="D364" s="14"/>
      <c r="E364" s="14"/>
      <c r="F364" s="14"/>
      <c r="G364" s="14"/>
    </row>
    <row r="365" spans="1:7" ht="13.5">
      <c r="A365" s="19"/>
      <c r="B365" s="14"/>
      <c r="C365" s="14"/>
      <c r="D365" s="14"/>
      <c r="E365" s="14"/>
      <c r="F365" s="14"/>
      <c r="G365" s="14"/>
    </row>
    <row r="366" spans="1:7" ht="13.5">
      <c r="A366" s="19"/>
      <c r="B366" s="14"/>
      <c r="C366" s="14"/>
      <c r="D366" s="14"/>
      <c r="E366" s="14"/>
      <c r="F366" s="14"/>
      <c r="G366" s="14"/>
    </row>
    <row r="367" spans="1:7" ht="13.5">
      <c r="A367" s="19"/>
      <c r="B367" s="14"/>
      <c r="C367" s="14"/>
      <c r="D367" s="14"/>
      <c r="E367" s="14"/>
      <c r="F367" s="14"/>
      <c r="G367" s="14"/>
    </row>
    <row r="368" spans="1:7" ht="13.5">
      <c r="A368" s="19"/>
      <c r="B368" s="14"/>
      <c r="C368" s="14"/>
      <c r="D368" s="14"/>
      <c r="E368" s="14"/>
      <c r="F368" s="14"/>
      <c r="G368" s="14"/>
    </row>
    <row r="369" spans="1:7" ht="13.5">
      <c r="A369" s="19"/>
      <c r="B369" s="14"/>
      <c r="C369" s="14"/>
      <c r="D369" s="14"/>
      <c r="E369" s="14"/>
      <c r="F369" s="14"/>
      <c r="G369" s="14"/>
    </row>
    <row r="370" spans="1:7" ht="13.5">
      <c r="A370" s="19"/>
      <c r="B370" s="14"/>
      <c r="C370" s="14"/>
      <c r="D370" s="14"/>
      <c r="E370" s="14"/>
      <c r="F370" s="14"/>
      <c r="G370" s="14"/>
    </row>
    <row r="371" spans="1:7" ht="13.5">
      <c r="A371" s="19"/>
      <c r="B371" s="14"/>
      <c r="C371" s="14"/>
      <c r="D371" s="14"/>
      <c r="E371" s="14"/>
      <c r="F371" s="14"/>
      <c r="G371" s="14"/>
    </row>
    <row r="372" spans="1:7" ht="13.5">
      <c r="A372" s="19"/>
      <c r="B372" s="14"/>
      <c r="C372" s="14"/>
      <c r="D372" s="14"/>
      <c r="E372" s="14"/>
      <c r="F372" s="14"/>
      <c r="G372" s="14"/>
    </row>
    <row r="373" spans="1:7" ht="13.5">
      <c r="A373" s="19"/>
      <c r="B373" s="14"/>
      <c r="C373" s="14"/>
      <c r="D373" s="14"/>
      <c r="E373" s="14"/>
      <c r="F373" s="14"/>
      <c r="G373" s="14"/>
    </row>
    <row r="374" spans="1:7" ht="13.5">
      <c r="A374" s="19"/>
      <c r="B374" s="14"/>
      <c r="C374" s="14"/>
      <c r="D374" s="14"/>
      <c r="E374" s="14"/>
      <c r="F374" s="14"/>
      <c r="G374" s="14"/>
    </row>
    <row r="375" spans="1:7" ht="13.5">
      <c r="A375" s="19"/>
      <c r="B375" s="14"/>
      <c r="C375" s="14"/>
      <c r="D375" s="14"/>
      <c r="E375" s="14"/>
      <c r="F375" s="14"/>
      <c r="G375" s="14"/>
    </row>
    <row r="376" spans="1:7" ht="13.5">
      <c r="A376" s="19"/>
      <c r="B376" s="14"/>
      <c r="C376" s="14"/>
      <c r="D376" s="14"/>
      <c r="E376" s="14"/>
      <c r="F376" s="14"/>
      <c r="G376" s="14"/>
    </row>
    <row r="377" spans="1:7" ht="13.5">
      <c r="A377" s="19"/>
      <c r="B377" s="14"/>
      <c r="C377" s="14"/>
      <c r="D377" s="14"/>
      <c r="E377" s="14"/>
      <c r="F377" s="14"/>
      <c r="G377" s="14"/>
    </row>
    <row r="378" spans="1:7" ht="13.5">
      <c r="A378" s="19"/>
      <c r="B378" s="14"/>
      <c r="C378" s="14"/>
      <c r="D378" s="14"/>
      <c r="E378" s="14"/>
      <c r="F378" s="14"/>
      <c r="G378" s="14"/>
    </row>
    <row r="379" spans="1:7" ht="13.5">
      <c r="A379" s="19"/>
      <c r="B379" s="14"/>
      <c r="C379" s="14"/>
      <c r="D379" s="14"/>
      <c r="E379" s="14"/>
      <c r="F379" s="14"/>
      <c r="G379" s="14"/>
    </row>
    <row r="380" spans="1:7" ht="13.5">
      <c r="A380" s="19"/>
      <c r="B380" s="14"/>
      <c r="C380" s="14"/>
      <c r="D380" s="14"/>
      <c r="E380" s="14"/>
      <c r="F380" s="14"/>
      <c r="G380" s="14"/>
    </row>
    <row r="381" spans="1:7" ht="13.5">
      <c r="A381" s="19"/>
      <c r="B381" s="14"/>
      <c r="C381" s="14"/>
      <c r="D381" s="14"/>
      <c r="E381" s="14"/>
      <c r="F381" s="14"/>
      <c r="G381" s="14"/>
    </row>
    <row r="382" spans="1:7" ht="13.5">
      <c r="A382" s="19"/>
      <c r="B382" s="14"/>
      <c r="C382" s="14"/>
      <c r="D382" s="14"/>
      <c r="E382" s="14"/>
      <c r="F382" s="14"/>
      <c r="G382" s="14"/>
    </row>
    <row r="383" spans="1:7" ht="13.5">
      <c r="A383" s="19"/>
      <c r="B383" s="14"/>
      <c r="C383" s="14"/>
      <c r="D383" s="14"/>
      <c r="E383" s="14"/>
      <c r="F383" s="14"/>
      <c r="G383" s="14"/>
    </row>
    <row r="384" spans="1:7" ht="13.5">
      <c r="A384" s="19"/>
      <c r="B384" s="14"/>
      <c r="C384" s="14"/>
      <c r="D384" s="14"/>
      <c r="E384" s="14"/>
      <c r="F384" s="14"/>
      <c r="G384" s="14"/>
    </row>
    <row r="385" spans="1:7" ht="13.5">
      <c r="A385" s="19"/>
      <c r="B385" s="14"/>
      <c r="C385" s="14"/>
      <c r="D385" s="14"/>
      <c r="E385" s="14"/>
      <c r="F385" s="14"/>
      <c r="G385" s="14"/>
    </row>
    <row r="386" spans="1:7" ht="13.5">
      <c r="A386" s="19"/>
      <c r="B386" s="14"/>
      <c r="C386" s="14"/>
      <c r="D386" s="14"/>
      <c r="E386" s="14"/>
      <c r="F386" s="14"/>
      <c r="G386" s="14"/>
    </row>
    <row r="387" spans="1:7" ht="13.5">
      <c r="A387" s="19"/>
      <c r="B387" s="14"/>
      <c r="C387" s="14"/>
      <c r="D387" s="14"/>
      <c r="E387" s="14"/>
      <c r="F387" s="14"/>
      <c r="G387" s="14"/>
    </row>
    <row r="388" spans="1:7" ht="13.5">
      <c r="A388" s="19"/>
      <c r="B388" s="14"/>
      <c r="C388" s="14"/>
      <c r="D388" s="14"/>
      <c r="E388" s="14"/>
      <c r="F388" s="14"/>
      <c r="G388" s="14"/>
    </row>
    <row r="389" spans="1:7" ht="13.5">
      <c r="A389" s="19"/>
      <c r="B389" s="14"/>
      <c r="C389" s="14"/>
      <c r="D389" s="14"/>
      <c r="E389" s="14"/>
      <c r="F389" s="14"/>
      <c r="G389" s="14"/>
    </row>
    <row r="390" spans="1:7" ht="13.5">
      <c r="A390" s="19"/>
      <c r="B390" s="14"/>
      <c r="C390" s="14"/>
      <c r="D390" s="14"/>
      <c r="E390" s="14"/>
      <c r="F390" s="14"/>
      <c r="G390" s="14"/>
    </row>
    <row r="391" spans="1:7" ht="13.5">
      <c r="A391" s="19"/>
      <c r="B391" s="14"/>
      <c r="C391" s="14"/>
      <c r="D391" s="14"/>
      <c r="E391" s="14"/>
      <c r="F391" s="14"/>
      <c r="G391" s="14"/>
    </row>
    <row r="392" spans="1:7" ht="13.5">
      <c r="A392" s="19"/>
      <c r="B392" s="14"/>
      <c r="C392" s="14"/>
      <c r="D392" s="14"/>
      <c r="E392" s="14"/>
      <c r="F392" s="14"/>
      <c r="G392" s="14"/>
    </row>
    <row r="393" spans="1:7" ht="13.5">
      <c r="A393" s="19"/>
      <c r="B393" s="14"/>
      <c r="C393" s="14"/>
      <c r="D393" s="14"/>
      <c r="E393" s="14"/>
      <c r="F393" s="14"/>
      <c r="G393" s="14"/>
    </row>
    <row r="394" spans="1:7" ht="13.5">
      <c r="A394" s="19"/>
      <c r="B394" s="14"/>
      <c r="C394" s="14"/>
      <c r="D394" s="14"/>
      <c r="E394" s="14"/>
      <c r="F394" s="14"/>
      <c r="G394" s="14"/>
    </row>
    <row r="395" spans="1:7" ht="13.5">
      <c r="A395" s="19"/>
      <c r="B395" s="14"/>
      <c r="C395" s="14"/>
      <c r="D395" s="14"/>
      <c r="E395" s="14"/>
      <c r="F395" s="14"/>
      <c r="G395" s="14"/>
    </row>
    <row r="396" spans="1:7" ht="13.5">
      <c r="A396" s="19"/>
      <c r="B396" s="14"/>
      <c r="C396" s="14"/>
      <c r="D396" s="14"/>
      <c r="E396" s="14"/>
      <c r="F396" s="14"/>
      <c r="G396" s="14"/>
    </row>
    <row r="397" spans="1:7" ht="13.5">
      <c r="A397" s="19"/>
      <c r="B397" s="14"/>
      <c r="C397" s="14"/>
      <c r="D397" s="14"/>
      <c r="E397" s="14"/>
      <c r="F397" s="14"/>
      <c r="G397" s="14"/>
    </row>
    <row r="398" spans="1:7" ht="13.5">
      <c r="A398" s="19"/>
      <c r="B398" s="14"/>
      <c r="C398" s="14"/>
      <c r="D398" s="14"/>
      <c r="E398" s="14"/>
      <c r="F398" s="14"/>
      <c r="G398" s="14"/>
    </row>
    <row r="399" spans="1:7" ht="13.5">
      <c r="A399" s="19"/>
      <c r="B399" s="14"/>
      <c r="C399" s="14"/>
      <c r="D399" s="14"/>
      <c r="E399" s="14"/>
      <c r="F399" s="14"/>
      <c r="G399" s="14"/>
    </row>
    <row r="400" spans="1:7" ht="13.5">
      <c r="A400" s="19"/>
      <c r="B400" s="14"/>
      <c r="C400" s="14"/>
      <c r="D400" s="14"/>
      <c r="E400" s="14"/>
      <c r="F400" s="14"/>
      <c r="G400" s="14"/>
    </row>
    <row r="401" spans="1:7" ht="13.5">
      <c r="A401" s="19"/>
      <c r="B401" s="14"/>
      <c r="C401" s="14"/>
      <c r="D401" s="14"/>
      <c r="E401" s="14"/>
      <c r="F401" s="14"/>
      <c r="G401" s="14"/>
    </row>
    <row r="402" spans="1:7" ht="13.5">
      <c r="A402" s="19"/>
      <c r="B402" s="14"/>
      <c r="C402" s="14"/>
      <c r="D402" s="14"/>
      <c r="E402" s="14"/>
      <c r="F402" s="14"/>
      <c r="G402" s="14"/>
    </row>
    <row r="403" spans="1:7" ht="13.5">
      <c r="A403" s="19"/>
      <c r="B403" s="14"/>
      <c r="C403" s="14"/>
      <c r="D403" s="14"/>
      <c r="E403" s="14"/>
      <c r="F403" s="14"/>
      <c r="G403" s="14"/>
    </row>
    <row r="404" spans="1:7" ht="13.5">
      <c r="A404" s="19"/>
      <c r="B404" s="14"/>
      <c r="C404" s="14"/>
      <c r="D404" s="14"/>
      <c r="E404" s="14"/>
      <c r="F404" s="14"/>
      <c r="G404" s="14"/>
    </row>
    <row r="405" spans="1:7" ht="13.5">
      <c r="A405" s="19"/>
      <c r="B405" s="14"/>
      <c r="C405" s="14"/>
      <c r="D405" s="14"/>
      <c r="E405" s="14"/>
      <c r="F405" s="14"/>
      <c r="G405" s="14"/>
    </row>
    <row r="406" spans="1:7" ht="13.5">
      <c r="A406" s="19"/>
      <c r="B406" s="14"/>
      <c r="C406" s="14"/>
      <c r="D406" s="14"/>
      <c r="E406" s="14"/>
      <c r="F406" s="14"/>
      <c r="G406" s="14"/>
    </row>
    <row r="407" spans="1:7" ht="13.5">
      <c r="A407" s="19"/>
      <c r="B407" s="14"/>
      <c r="C407" s="14"/>
      <c r="D407" s="14"/>
      <c r="E407" s="14"/>
      <c r="F407" s="14"/>
      <c r="G407" s="14"/>
    </row>
    <row r="408" spans="1:7" ht="13.5">
      <c r="A408" s="19"/>
      <c r="B408" s="14"/>
      <c r="C408" s="14"/>
      <c r="D408" s="14"/>
      <c r="E408" s="14"/>
      <c r="F408" s="14"/>
      <c r="G408" s="14"/>
    </row>
    <row r="409" spans="1:7" ht="13.5">
      <c r="A409" s="19"/>
      <c r="B409" s="14"/>
      <c r="C409" s="14"/>
      <c r="D409" s="14"/>
      <c r="E409" s="14"/>
      <c r="F409" s="14"/>
      <c r="G409" s="14"/>
    </row>
    <row r="410" spans="1:7" ht="13.5">
      <c r="A410" s="19"/>
      <c r="B410" s="14"/>
      <c r="C410" s="14"/>
      <c r="D410" s="14"/>
      <c r="E410" s="14"/>
      <c r="F410" s="14"/>
      <c r="G410" s="14"/>
    </row>
    <row r="411" spans="1:7" ht="13.5">
      <c r="A411" s="19"/>
      <c r="B411" s="14"/>
      <c r="C411" s="14"/>
      <c r="D411" s="14"/>
      <c r="E411" s="14"/>
      <c r="F411" s="14"/>
      <c r="G411" s="14"/>
    </row>
    <row r="412" spans="1:7" ht="13.5">
      <c r="A412" s="19"/>
      <c r="B412" s="14"/>
      <c r="C412" s="14"/>
      <c r="D412" s="14"/>
      <c r="E412" s="14"/>
      <c r="F412" s="14"/>
      <c r="G412" s="14"/>
    </row>
    <row r="413" spans="1:7" ht="13.5">
      <c r="A413" s="19"/>
      <c r="B413" s="14"/>
      <c r="C413" s="14"/>
      <c r="D413" s="14"/>
      <c r="E413" s="14"/>
      <c r="F413" s="14"/>
      <c r="G413" s="14"/>
    </row>
    <row r="414" spans="1:7" ht="13.5">
      <c r="A414" s="19"/>
      <c r="B414" s="14"/>
      <c r="C414" s="14"/>
      <c r="D414" s="14"/>
      <c r="E414" s="14"/>
      <c r="F414" s="14"/>
      <c r="G414" s="14"/>
    </row>
    <row r="415" spans="1:7" ht="13.5">
      <c r="A415" s="19"/>
      <c r="B415" s="14"/>
      <c r="C415" s="14"/>
      <c r="D415" s="14"/>
      <c r="E415" s="14"/>
      <c r="F415" s="14"/>
      <c r="G415" s="14"/>
    </row>
    <row r="416" spans="1:7" ht="13.5">
      <c r="A416" s="19"/>
      <c r="B416" s="14"/>
      <c r="C416" s="14"/>
      <c r="D416" s="14"/>
      <c r="E416" s="14"/>
      <c r="F416" s="14"/>
      <c r="G416" s="14"/>
    </row>
    <row r="417" spans="1:7" ht="13.5">
      <c r="A417" s="19"/>
      <c r="B417" s="14"/>
      <c r="C417" s="14"/>
      <c r="D417" s="14"/>
      <c r="E417" s="14"/>
      <c r="F417" s="14"/>
      <c r="G417" s="14"/>
    </row>
    <row r="418" spans="1:7" ht="13.5">
      <c r="A418" s="19"/>
      <c r="B418" s="14"/>
      <c r="C418" s="14"/>
      <c r="D418" s="14"/>
      <c r="E418" s="14"/>
      <c r="F418" s="14"/>
      <c r="G418" s="14"/>
    </row>
    <row r="419" spans="1:7" ht="13.5">
      <c r="A419" s="19"/>
      <c r="B419" s="14"/>
      <c r="C419" s="14"/>
      <c r="D419" s="14"/>
      <c r="E419" s="14"/>
      <c r="F419" s="14"/>
      <c r="G419" s="14"/>
    </row>
    <row r="420" spans="1:7" ht="13.5">
      <c r="A420" s="19"/>
      <c r="B420" s="14"/>
      <c r="C420" s="14"/>
      <c r="D420" s="14"/>
      <c r="E420" s="14"/>
      <c r="F420" s="14"/>
      <c r="G420" s="14"/>
    </row>
    <row r="421" spans="1:7" ht="13.5">
      <c r="A421" s="19"/>
      <c r="B421" s="14"/>
      <c r="C421" s="14"/>
      <c r="D421" s="14"/>
      <c r="E421" s="14"/>
      <c r="F421" s="14"/>
      <c r="G421" s="14"/>
    </row>
    <row r="422" spans="1:7" ht="13.5">
      <c r="A422" s="19"/>
      <c r="B422" s="14"/>
      <c r="C422" s="14"/>
      <c r="D422" s="14"/>
      <c r="E422" s="14"/>
      <c r="F422" s="14"/>
      <c r="G422" s="14"/>
    </row>
    <row r="423" spans="1:7" ht="13.5">
      <c r="A423" s="19"/>
      <c r="B423" s="14"/>
      <c r="C423" s="14"/>
      <c r="D423" s="14"/>
      <c r="E423" s="14"/>
      <c r="F423" s="14"/>
      <c r="G423" s="14"/>
    </row>
    <row r="424" spans="1:7" ht="13.5">
      <c r="A424" s="19"/>
      <c r="B424" s="14"/>
      <c r="C424" s="14"/>
      <c r="D424" s="14"/>
      <c r="E424" s="14"/>
      <c r="F424" s="14"/>
      <c r="G424" s="14"/>
    </row>
    <row r="425" spans="1:7" ht="13.5">
      <c r="A425" s="19"/>
      <c r="B425" s="14"/>
      <c r="C425" s="14"/>
      <c r="D425" s="14"/>
      <c r="E425" s="14"/>
      <c r="F425" s="14"/>
      <c r="G425" s="14"/>
    </row>
    <row r="426" spans="1:7" ht="13.5">
      <c r="A426" s="19"/>
      <c r="B426" s="14"/>
      <c r="C426" s="14"/>
      <c r="D426" s="14"/>
      <c r="E426" s="14"/>
      <c r="F426" s="14"/>
      <c r="G426" s="14"/>
    </row>
    <row r="427" spans="1:7" ht="13.5">
      <c r="A427" s="19"/>
      <c r="B427" s="14"/>
      <c r="C427" s="14"/>
      <c r="D427" s="14"/>
      <c r="E427" s="14"/>
      <c r="F427" s="14"/>
      <c r="G427" s="14"/>
    </row>
    <row r="428" spans="1:7" ht="13.5">
      <c r="A428" s="19"/>
      <c r="B428" s="14"/>
      <c r="C428" s="14"/>
      <c r="D428" s="14"/>
      <c r="E428" s="14"/>
      <c r="F428" s="14"/>
      <c r="G428" s="14"/>
    </row>
    <row r="429" spans="1:7" ht="13.5">
      <c r="A429" s="19"/>
      <c r="B429" s="14"/>
      <c r="C429" s="14"/>
      <c r="D429" s="14"/>
      <c r="E429" s="14"/>
      <c r="F429" s="14"/>
      <c r="G429" s="14"/>
    </row>
    <row r="430" spans="1:7" ht="13.5">
      <c r="A430" s="19"/>
      <c r="B430" s="14"/>
      <c r="C430" s="14"/>
      <c r="D430" s="14"/>
      <c r="E430" s="14"/>
      <c r="F430" s="14"/>
      <c r="G430" s="14"/>
    </row>
    <row r="431" spans="1:7" ht="13.5">
      <c r="A431" s="19"/>
      <c r="B431" s="14"/>
      <c r="C431" s="14"/>
      <c r="D431" s="14"/>
      <c r="E431" s="14"/>
      <c r="F431" s="14"/>
      <c r="G431" s="14"/>
    </row>
    <row r="432" spans="1:7" ht="13.5">
      <c r="A432" s="19"/>
      <c r="B432" s="14"/>
      <c r="C432" s="14"/>
      <c r="D432" s="14"/>
      <c r="E432" s="14"/>
      <c r="F432" s="14"/>
      <c r="G432" s="14"/>
    </row>
    <row r="433" spans="1:7" ht="13.5">
      <c r="A433" s="19"/>
      <c r="B433" s="14"/>
      <c r="C433" s="14"/>
      <c r="D433" s="14"/>
      <c r="E433" s="14"/>
      <c r="F433" s="14"/>
      <c r="G433" s="14"/>
    </row>
    <row r="434" spans="1:7" ht="13.5">
      <c r="A434" s="19"/>
      <c r="B434" s="14"/>
      <c r="C434" s="14"/>
      <c r="D434" s="14"/>
      <c r="E434" s="14"/>
      <c r="F434" s="14"/>
      <c r="G434" s="14"/>
    </row>
    <row r="435" spans="1:7" ht="13.5">
      <c r="A435" s="19"/>
      <c r="B435" s="14"/>
      <c r="C435" s="14"/>
      <c r="D435" s="14"/>
      <c r="E435" s="14"/>
      <c r="F435" s="14"/>
      <c r="G435" s="14"/>
    </row>
    <row r="436" spans="1:7" ht="13.5">
      <c r="A436" s="19"/>
      <c r="B436" s="14"/>
      <c r="C436" s="14"/>
      <c r="D436" s="14"/>
      <c r="E436" s="14"/>
      <c r="F436" s="14"/>
      <c r="G436" s="14"/>
    </row>
    <row r="437" spans="1:7" ht="13.5">
      <c r="A437" s="19"/>
      <c r="B437" s="14"/>
      <c r="C437" s="14"/>
      <c r="D437" s="14"/>
      <c r="E437" s="14"/>
      <c r="F437" s="14"/>
      <c r="G437" s="14"/>
    </row>
    <row r="438" spans="1:7" ht="13.5">
      <c r="A438" s="19"/>
      <c r="B438" s="14"/>
      <c r="C438" s="14"/>
      <c r="D438" s="14"/>
      <c r="E438" s="14"/>
      <c r="F438" s="14"/>
      <c r="G438" s="14"/>
    </row>
    <row r="439" spans="1:7" ht="13.5">
      <c r="A439" s="19"/>
      <c r="B439" s="14"/>
      <c r="C439" s="14"/>
      <c r="D439" s="14"/>
      <c r="E439" s="14"/>
      <c r="F439" s="14"/>
      <c r="G439" s="14"/>
    </row>
    <row r="440" spans="1:7" ht="13.5">
      <c r="A440" s="19"/>
      <c r="B440" s="14"/>
      <c r="C440" s="14"/>
      <c r="D440" s="14"/>
      <c r="E440" s="14"/>
      <c r="F440" s="14"/>
      <c r="G440" s="14"/>
    </row>
    <row r="441" spans="1:7" ht="13.5">
      <c r="A441" s="19"/>
      <c r="B441" s="14"/>
      <c r="C441" s="14"/>
      <c r="D441" s="14"/>
      <c r="E441" s="14"/>
      <c r="F441" s="14"/>
      <c r="G441" s="14"/>
    </row>
    <row r="442" spans="1:7" ht="13.5">
      <c r="A442" s="19"/>
      <c r="B442" s="14"/>
      <c r="C442" s="14"/>
      <c r="D442" s="14"/>
      <c r="E442" s="14"/>
      <c r="F442" s="14"/>
      <c r="G442" s="14"/>
    </row>
    <row r="443" spans="1:7" ht="13.5">
      <c r="A443" s="19"/>
      <c r="B443" s="14"/>
      <c r="C443" s="14"/>
      <c r="D443" s="14"/>
      <c r="E443" s="14"/>
      <c r="F443" s="14"/>
      <c r="G443" s="14"/>
    </row>
    <row r="444" spans="1:7" ht="13.5">
      <c r="A444" s="19"/>
      <c r="B444" s="14"/>
      <c r="C444" s="14"/>
      <c r="D444" s="14"/>
      <c r="E444" s="14"/>
      <c r="F444" s="14"/>
      <c r="G444" s="14"/>
    </row>
    <row r="445" spans="1:7" ht="13.5">
      <c r="A445" s="19"/>
      <c r="B445" s="14"/>
      <c r="C445" s="14"/>
      <c r="D445" s="14"/>
      <c r="E445" s="14"/>
      <c r="F445" s="14"/>
      <c r="G445" s="14"/>
    </row>
    <row r="446" spans="1:7" ht="13.5">
      <c r="A446" s="19"/>
      <c r="B446" s="14"/>
      <c r="C446" s="14"/>
      <c r="D446" s="14"/>
      <c r="E446" s="14"/>
      <c r="F446" s="14"/>
      <c r="G446" s="14"/>
    </row>
    <row r="447" spans="1:7" ht="13.5">
      <c r="A447" s="19"/>
      <c r="B447" s="14"/>
      <c r="C447" s="14"/>
      <c r="D447" s="14"/>
      <c r="E447" s="14"/>
      <c r="F447" s="14"/>
      <c r="G447" s="14"/>
    </row>
    <row r="448" spans="1:7" ht="13.5">
      <c r="A448" s="19"/>
      <c r="B448" s="14"/>
      <c r="C448" s="14"/>
      <c r="D448" s="14"/>
      <c r="E448" s="14"/>
      <c r="F448" s="14"/>
      <c r="G448" s="14"/>
    </row>
    <row r="449" spans="1:7" ht="13.5">
      <c r="A449" s="19"/>
      <c r="B449" s="14"/>
      <c r="C449" s="14"/>
      <c r="D449" s="14"/>
      <c r="E449" s="14"/>
      <c r="F449" s="14"/>
      <c r="G449" s="14"/>
    </row>
    <row r="450" spans="1:7" ht="13.5">
      <c r="A450" s="19"/>
      <c r="B450" s="14"/>
      <c r="C450" s="14"/>
      <c r="D450" s="14"/>
      <c r="E450" s="14"/>
      <c r="F450" s="14"/>
      <c r="G450" s="14"/>
    </row>
    <row r="451" spans="1:7" ht="13.5">
      <c r="A451" s="19"/>
      <c r="B451" s="14"/>
      <c r="C451" s="14"/>
      <c r="D451" s="14"/>
      <c r="E451" s="14"/>
      <c r="F451" s="14"/>
      <c r="G451" s="14"/>
    </row>
    <row r="452" spans="1:7" ht="13.5">
      <c r="A452" s="19"/>
      <c r="B452" s="14"/>
      <c r="C452" s="14"/>
      <c r="D452" s="14"/>
      <c r="E452" s="14"/>
      <c r="F452" s="14"/>
      <c r="G452" s="14"/>
    </row>
    <row r="453" spans="1:7" ht="13.5">
      <c r="A453" s="19"/>
      <c r="B453" s="14"/>
      <c r="C453" s="14"/>
      <c r="D453" s="14"/>
      <c r="E453" s="14"/>
      <c r="F453" s="14"/>
      <c r="G453" s="14"/>
    </row>
    <row r="454" spans="1:7" ht="13.5">
      <c r="A454" s="19"/>
      <c r="B454" s="14"/>
      <c r="C454" s="14"/>
      <c r="D454" s="14"/>
      <c r="E454" s="14"/>
      <c r="F454" s="14"/>
      <c r="G454" s="14"/>
    </row>
    <row r="455" spans="1:7" ht="13.5">
      <c r="A455" s="19"/>
      <c r="B455" s="14"/>
      <c r="C455" s="14"/>
      <c r="D455" s="14"/>
      <c r="E455" s="14"/>
      <c r="F455" s="14"/>
      <c r="G455" s="14"/>
    </row>
    <row r="456" spans="1:7" ht="13.5">
      <c r="A456" s="19"/>
      <c r="B456" s="14"/>
      <c r="C456" s="14"/>
      <c r="D456" s="14"/>
      <c r="E456" s="14"/>
      <c r="F456" s="14"/>
      <c r="G456" s="14"/>
    </row>
    <row r="457" spans="1:7" ht="13.5">
      <c r="A457" s="19"/>
      <c r="B457" s="14"/>
      <c r="C457" s="14"/>
      <c r="D457" s="14"/>
      <c r="E457" s="14"/>
      <c r="F457" s="14"/>
      <c r="G457" s="14"/>
    </row>
    <row r="458" spans="1:7" ht="13.5">
      <c r="A458" s="19"/>
      <c r="B458" s="14"/>
      <c r="C458" s="14"/>
      <c r="D458" s="14"/>
      <c r="E458" s="14"/>
      <c r="F458" s="14"/>
      <c r="G458" s="14"/>
    </row>
    <row r="459" spans="1:7" ht="13.5">
      <c r="A459" s="19"/>
      <c r="B459" s="14"/>
      <c r="C459" s="14"/>
      <c r="D459" s="14"/>
      <c r="E459" s="14"/>
      <c r="F459" s="14"/>
      <c r="G459" s="14"/>
    </row>
    <row r="460" spans="1:7" ht="13.5">
      <c r="A460" s="19"/>
      <c r="B460" s="14"/>
      <c r="C460" s="14"/>
      <c r="D460" s="14"/>
      <c r="E460" s="14"/>
      <c r="F460" s="14"/>
      <c r="G460" s="14"/>
    </row>
    <row r="461" spans="1:7" ht="13.5">
      <c r="A461" s="19"/>
      <c r="B461" s="14"/>
      <c r="C461" s="14"/>
      <c r="D461" s="14"/>
      <c r="E461" s="14"/>
      <c r="F461" s="14"/>
      <c r="G461" s="14"/>
    </row>
    <row r="462" spans="1:7" ht="13.5">
      <c r="A462" s="19"/>
      <c r="B462" s="14"/>
      <c r="C462" s="14"/>
      <c r="D462" s="14"/>
      <c r="E462" s="14"/>
      <c r="F462" s="14"/>
      <c r="G462" s="14"/>
    </row>
    <row r="463" spans="1:7" ht="13.5">
      <c r="A463" s="19"/>
      <c r="B463" s="14"/>
      <c r="C463" s="14"/>
      <c r="D463" s="14"/>
      <c r="E463" s="14"/>
      <c r="F463" s="14"/>
      <c r="G463" s="14"/>
    </row>
    <row r="464" spans="1:7" ht="13.5">
      <c r="A464" s="19"/>
      <c r="B464" s="14"/>
      <c r="C464" s="14"/>
      <c r="D464" s="14"/>
      <c r="E464" s="14"/>
      <c r="F464" s="14"/>
      <c r="G464" s="14"/>
    </row>
    <row r="465" spans="1:7" ht="13.5">
      <c r="A465" s="19"/>
      <c r="B465" s="14"/>
      <c r="C465" s="14"/>
      <c r="D465" s="14"/>
      <c r="E465" s="14"/>
      <c r="F465" s="14"/>
      <c r="G465" s="14"/>
    </row>
    <row r="466" spans="1:7" ht="13.5">
      <c r="A466" s="19"/>
      <c r="B466" s="14"/>
      <c r="C466" s="14"/>
      <c r="D466" s="14"/>
      <c r="E466" s="14"/>
      <c r="F466" s="14"/>
      <c r="G466" s="14"/>
    </row>
    <row r="467" spans="1:7" ht="13.5">
      <c r="A467" s="19"/>
      <c r="B467" s="14"/>
      <c r="C467" s="14"/>
      <c r="D467" s="14"/>
      <c r="E467" s="14"/>
      <c r="F467" s="14"/>
      <c r="G467" s="14"/>
    </row>
    <row r="468" spans="1:7" ht="13.5">
      <c r="A468" s="19"/>
      <c r="B468" s="14"/>
      <c r="C468" s="14"/>
      <c r="D468" s="14"/>
      <c r="E468" s="14"/>
      <c r="F468" s="14"/>
      <c r="G468" s="14"/>
    </row>
    <row r="469" spans="1:7" ht="13.5">
      <c r="A469" s="19"/>
      <c r="B469" s="14"/>
      <c r="C469" s="14"/>
      <c r="D469" s="14"/>
      <c r="E469" s="14"/>
      <c r="F469" s="14"/>
      <c r="G469" s="14"/>
    </row>
    <row r="470" spans="1:7" ht="13.5">
      <c r="A470" s="19"/>
      <c r="B470" s="14"/>
      <c r="C470" s="14"/>
      <c r="D470" s="14"/>
      <c r="E470" s="14"/>
      <c r="F470" s="14"/>
      <c r="G470" s="14"/>
    </row>
    <row r="471" spans="1:7" ht="13.5">
      <c r="A471" s="19"/>
      <c r="B471" s="14"/>
      <c r="C471" s="14"/>
      <c r="D471" s="14"/>
      <c r="E471" s="14"/>
      <c r="F471" s="14"/>
      <c r="G471" s="14"/>
    </row>
    <row r="472" spans="1:7" ht="13.5">
      <c r="A472" s="19"/>
      <c r="B472" s="14"/>
      <c r="C472" s="14"/>
      <c r="D472" s="14"/>
      <c r="E472" s="14"/>
      <c r="F472" s="14"/>
      <c r="G472" s="14"/>
    </row>
    <row r="473" spans="1:7" ht="13.5">
      <c r="A473" s="19"/>
      <c r="B473" s="14"/>
      <c r="C473" s="14"/>
      <c r="D473" s="14"/>
      <c r="E473" s="14"/>
      <c r="F473" s="14"/>
      <c r="G473" s="14"/>
    </row>
    <row r="474" spans="1:7" ht="13.5">
      <c r="A474" s="19"/>
      <c r="B474" s="14"/>
      <c r="C474" s="14"/>
      <c r="D474" s="14"/>
      <c r="E474" s="14"/>
      <c r="F474" s="14"/>
      <c r="G474" s="14"/>
    </row>
    <row r="475" spans="1:7" ht="13.5">
      <c r="A475" s="19"/>
      <c r="B475" s="14"/>
      <c r="C475" s="14"/>
      <c r="D475" s="14"/>
      <c r="E475" s="14"/>
      <c r="F475" s="14"/>
      <c r="G475" s="14"/>
    </row>
    <row r="476" spans="1:7" ht="13.5">
      <c r="A476" s="19"/>
      <c r="B476" s="14"/>
      <c r="C476" s="14"/>
      <c r="D476" s="14"/>
      <c r="E476" s="14"/>
      <c r="F476" s="14"/>
      <c r="G476" s="14"/>
    </row>
    <row r="477" spans="1:7" ht="13.5">
      <c r="A477" s="19"/>
      <c r="B477" s="14"/>
      <c r="C477" s="14"/>
      <c r="D477" s="14"/>
      <c r="E477" s="14"/>
      <c r="F477" s="14"/>
      <c r="G477" s="14"/>
    </row>
    <row r="478" spans="1:7" ht="13.5">
      <c r="A478" s="19"/>
      <c r="B478" s="14"/>
      <c r="C478" s="14"/>
      <c r="D478" s="14"/>
      <c r="E478" s="14"/>
      <c r="F478" s="14"/>
      <c r="G478" s="14"/>
    </row>
    <row r="479" spans="1:7" ht="13.5">
      <c r="A479" s="19"/>
      <c r="B479" s="14"/>
      <c r="C479" s="14"/>
      <c r="D479" s="14"/>
      <c r="E479" s="14"/>
      <c r="F479" s="14"/>
      <c r="G479" s="14"/>
    </row>
    <row r="480" spans="1:7" ht="13.5">
      <c r="A480" s="19"/>
      <c r="B480" s="14"/>
      <c r="C480" s="14"/>
      <c r="D480" s="14"/>
      <c r="E480" s="14"/>
      <c r="F480" s="14"/>
      <c r="G480" s="14"/>
    </row>
    <row r="481" spans="1:7" ht="13.5">
      <c r="A481" s="19"/>
      <c r="B481" s="14"/>
      <c r="C481" s="14"/>
      <c r="D481" s="14"/>
      <c r="E481" s="14"/>
      <c r="F481" s="14"/>
      <c r="G481" s="14"/>
    </row>
    <row r="482" spans="1:7" ht="13.5">
      <c r="A482" s="19"/>
      <c r="B482" s="14"/>
      <c r="C482" s="14"/>
      <c r="D482" s="14"/>
      <c r="E482" s="14"/>
      <c r="F482" s="14"/>
      <c r="G482" s="14"/>
    </row>
    <row r="483" spans="1:7" ht="13.5">
      <c r="A483" s="19"/>
      <c r="B483" s="14"/>
      <c r="C483" s="14"/>
      <c r="D483" s="14"/>
      <c r="E483" s="14"/>
      <c r="F483" s="14"/>
      <c r="G483" s="14"/>
    </row>
    <row r="484" spans="1:7" ht="13.5">
      <c r="A484" s="19"/>
      <c r="B484" s="14"/>
      <c r="C484" s="14"/>
      <c r="D484" s="14"/>
      <c r="E484" s="14"/>
      <c r="F484" s="14"/>
      <c r="G484" s="14"/>
    </row>
    <row r="485" spans="1:7" ht="13.5">
      <c r="A485" s="19"/>
      <c r="B485" s="14"/>
      <c r="C485" s="14"/>
      <c r="D485" s="14"/>
      <c r="E485" s="14"/>
      <c r="F485" s="14"/>
      <c r="G485" s="14"/>
    </row>
    <row r="486" spans="1:7" ht="13.5">
      <c r="A486" s="19"/>
      <c r="B486" s="14"/>
      <c r="C486" s="14"/>
      <c r="D486" s="14"/>
      <c r="E486" s="14"/>
      <c r="F486" s="14"/>
      <c r="G486" s="14"/>
    </row>
    <row r="487" spans="1:7" ht="13.5">
      <c r="A487" s="19"/>
      <c r="B487" s="14"/>
      <c r="C487" s="14"/>
      <c r="D487" s="14"/>
      <c r="E487" s="14"/>
      <c r="F487" s="14"/>
      <c r="G487" s="14"/>
    </row>
    <row r="488" spans="1:7" ht="13.5">
      <c r="A488" s="19"/>
      <c r="B488" s="14"/>
      <c r="C488" s="14"/>
      <c r="D488" s="14"/>
      <c r="E488" s="14"/>
      <c r="F488" s="14"/>
      <c r="G488" s="14"/>
    </row>
    <row r="489" spans="1:7" ht="13.5">
      <c r="A489" s="19"/>
      <c r="B489" s="14"/>
      <c r="C489" s="14"/>
      <c r="D489" s="14"/>
      <c r="E489" s="14"/>
      <c r="F489" s="14"/>
      <c r="G489" s="14"/>
    </row>
    <row r="490" spans="1:7" ht="13.5">
      <c r="A490" s="19"/>
      <c r="B490" s="14"/>
      <c r="C490" s="14"/>
      <c r="D490" s="14"/>
      <c r="E490" s="14"/>
      <c r="F490" s="14"/>
      <c r="G490" s="14"/>
    </row>
    <row r="491" spans="1:7" ht="13.5">
      <c r="A491" s="19"/>
      <c r="B491" s="14"/>
      <c r="C491" s="14"/>
      <c r="D491" s="14"/>
      <c r="E491" s="14"/>
      <c r="F491" s="14"/>
      <c r="G491" s="14"/>
    </row>
    <row r="492" spans="1:7" ht="13.5">
      <c r="A492" s="19"/>
      <c r="B492" s="14"/>
      <c r="C492" s="14"/>
      <c r="D492" s="14"/>
      <c r="E492" s="14"/>
      <c r="F492" s="14"/>
      <c r="G492" s="14"/>
    </row>
    <row r="493" spans="1:7" ht="13.5">
      <c r="A493" s="19"/>
      <c r="B493" s="14"/>
      <c r="C493" s="14"/>
      <c r="D493" s="14"/>
      <c r="E493" s="14"/>
      <c r="F493" s="14"/>
      <c r="G493" s="14"/>
    </row>
    <row r="494" spans="1:7" ht="13.5">
      <c r="A494" s="19"/>
      <c r="B494" s="14"/>
      <c r="C494" s="14"/>
      <c r="D494" s="14"/>
      <c r="E494" s="14"/>
      <c r="F494" s="14"/>
      <c r="G494" s="14"/>
    </row>
    <row r="495" spans="1:7" ht="13.5">
      <c r="A495" s="19"/>
      <c r="B495" s="14"/>
      <c r="C495" s="14"/>
      <c r="D495" s="14"/>
      <c r="E495" s="14"/>
      <c r="F495" s="14"/>
      <c r="G495" s="14"/>
    </row>
    <row r="496" spans="1:7" ht="13.5">
      <c r="A496" s="19"/>
      <c r="B496" s="14"/>
      <c r="C496" s="14"/>
      <c r="D496" s="14"/>
      <c r="E496" s="14"/>
      <c r="F496" s="14"/>
      <c r="G496" s="14"/>
    </row>
    <row r="497" spans="1:7" ht="13.5">
      <c r="A497" s="19"/>
      <c r="B497" s="14"/>
      <c r="C497" s="14"/>
      <c r="D497" s="14"/>
      <c r="E497" s="14"/>
      <c r="F497" s="14"/>
      <c r="G497" s="14"/>
    </row>
    <row r="498" spans="1:7" ht="13.5">
      <c r="A498" s="19"/>
      <c r="B498" s="14"/>
      <c r="C498" s="14"/>
      <c r="D498" s="14"/>
      <c r="E498" s="14"/>
      <c r="F498" s="14"/>
      <c r="G498" s="14"/>
    </row>
    <row r="499" spans="1:7" ht="13.5">
      <c r="A499" s="19"/>
      <c r="B499" s="14"/>
      <c r="C499" s="14"/>
      <c r="D499" s="14"/>
      <c r="E499" s="14"/>
      <c r="F499" s="14"/>
      <c r="G499" s="14"/>
    </row>
    <row r="500" spans="1:7" ht="13.5">
      <c r="A500" s="19"/>
      <c r="B500" s="14"/>
      <c r="C500" s="14"/>
      <c r="D500" s="14"/>
      <c r="E500" s="14"/>
      <c r="F500" s="14"/>
      <c r="G500" s="14"/>
    </row>
    <row r="501" spans="1:7" ht="13.5">
      <c r="A501" s="19"/>
      <c r="B501" s="14"/>
      <c r="C501" s="14"/>
      <c r="D501" s="14"/>
      <c r="E501" s="14"/>
      <c r="F501" s="14"/>
      <c r="G501" s="14"/>
    </row>
    <row r="502" spans="1:7" ht="13.5">
      <c r="A502" s="19"/>
      <c r="B502" s="14"/>
      <c r="C502" s="14"/>
      <c r="D502" s="14"/>
      <c r="E502" s="14"/>
      <c r="F502" s="14"/>
      <c r="G502" s="14"/>
    </row>
    <row r="503" spans="1:7" ht="13.5">
      <c r="A503" s="19"/>
      <c r="B503" s="14"/>
      <c r="C503" s="14"/>
      <c r="D503" s="14"/>
      <c r="E503" s="14"/>
      <c r="F503" s="14"/>
      <c r="G503" s="14"/>
    </row>
    <row r="504" spans="1:7" ht="13.5">
      <c r="A504" s="19"/>
      <c r="B504" s="14"/>
      <c r="C504" s="14"/>
      <c r="D504" s="14"/>
      <c r="E504" s="14"/>
      <c r="F504" s="14"/>
      <c r="G504" s="14"/>
    </row>
    <row r="505" spans="1:7" ht="13.5">
      <c r="A505" s="19"/>
      <c r="B505" s="14"/>
      <c r="C505" s="14"/>
      <c r="D505" s="14"/>
      <c r="E505" s="14"/>
      <c r="F505" s="14"/>
      <c r="G505" s="14"/>
    </row>
    <row r="506" spans="1:7" ht="13.5">
      <c r="A506" s="19"/>
      <c r="B506" s="14"/>
      <c r="C506" s="14"/>
      <c r="D506" s="14"/>
      <c r="E506" s="14"/>
      <c r="F506" s="14"/>
      <c r="G506" s="14"/>
    </row>
    <row r="507" spans="1:7" ht="13.5">
      <c r="A507" s="19"/>
      <c r="B507" s="14"/>
      <c r="C507" s="14"/>
      <c r="D507" s="14"/>
      <c r="E507" s="14"/>
      <c r="F507" s="14"/>
      <c r="G507" s="14"/>
    </row>
    <row r="508" spans="1:7" ht="13.5">
      <c r="A508" s="19"/>
      <c r="B508" s="14"/>
      <c r="C508" s="14"/>
      <c r="D508" s="14"/>
      <c r="E508" s="14"/>
      <c r="F508" s="14"/>
      <c r="G508" s="14"/>
    </row>
    <row r="509" spans="1:7" ht="13.5">
      <c r="A509" s="19"/>
      <c r="B509" s="14"/>
      <c r="C509" s="14"/>
      <c r="D509" s="14"/>
      <c r="E509" s="14"/>
      <c r="F509" s="14"/>
      <c r="G509" s="14"/>
    </row>
    <row r="510" spans="1:7" ht="13.5">
      <c r="A510" s="19"/>
      <c r="B510" s="14"/>
      <c r="C510" s="14"/>
      <c r="D510" s="14"/>
      <c r="E510" s="14"/>
      <c r="F510" s="14"/>
      <c r="G510" s="14"/>
    </row>
    <row r="511" spans="1:7" ht="13.5">
      <c r="A511" s="19"/>
      <c r="B511" s="14"/>
      <c r="C511" s="14"/>
      <c r="D511" s="14"/>
      <c r="E511" s="14"/>
      <c r="F511" s="14"/>
      <c r="G511" s="14"/>
    </row>
    <row r="512" spans="1:7" ht="13.5">
      <c r="A512" s="19"/>
      <c r="B512" s="14"/>
      <c r="C512" s="14"/>
      <c r="D512" s="14"/>
      <c r="E512" s="14"/>
      <c r="F512" s="14"/>
      <c r="G512" s="14"/>
    </row>
    <row r="513" spans="1:7" ht="13.5">
      <c r="A513" s="19"/>
      <c r="B513" s="14"/>
      <c r="C513" s="14"/>
      <c r="D513" s="14"/>
      <c r="E513" s="14"/>
      <c r="F513" s="14"/>
      <c r="G513" s="14"/>
    </row>
    <row r="514" spans="1:7" ht="13.5">
      <c r="A514" s="19"/>
      <c r="B514" s="14"/>
      <c r="C514" s="14"/>
      <c r="D514" s="14"/>
      <c r="E514" s="14"/>
      <c r="F514" s="14"/>
      <c r="G514" s="14"/>
    </row>
    <row r="515" spans="1:7" ht="13.5">
      <c r="A515" s="19"/>
      <c r="B515" s="14"/>
      <c r="C515" s="14"/>
      <c r="D515" s="14"/>
      <c r="E515" s="14"/>
      <c r="F515" s="14"/>
      <c r="G515" s="14"/>
    </row>
    <row r="516" spans="1:7" ht="13.5">
      <c r="A516" s="19"/>
      <c r="B516" s="14"/>
      <c r="C516" s="14"/>
      <c r="D516" s="14"/>
      <c r="E516" s="14"/>
      <c r="F516" s="14"/>
      <c r="G516" s="14"/>
    </row>
    <row r="517" spans="1:7" ht="13.5">
      <c r="A517" s="19"/>
      <c r="B517" s="14"/>
      <c r="C517" s="14"/>
      <c r="D517" s="14"/>
      <c r="E517" s="14"/>
      <c r="F517" s="14"/>
      <c r="G517" s="14"/>
    </row>
    <row r="518" spans="1:7" ht="13.5">
      <c r="A518" s="19"/>
      <c r="B518" s="14"/>
      <c r="C518" s="14"/>
      <c r="D518" s="14"/>
      <c r="E518" s="14"/>
      <c r="F518" s="14"/>
      <c r="G518" s="14"/>
    </row>
    <row r="519" spans="1:7" ht="13.5">
      <c r="A519" s="19"/>
      <c r="B519" s="14"/>
      <c r="C519" s="14"/>
      <c r="D519" s="14"/>
      <c r="E519" s="14"/>
      <c r="F519" s="14"/>
      <c r="G519" s="14"/>
    </row>
    <row r="520" spans="1:7" ht="13.5">
      <c r="A520" s="19"/>
      <c r="B520" s="14"/>
      <c r="C520" s="14"/>
      <c r="D520" s="14"/>
      <c r="E520" s="14"/>
      <c r="F520" s="14"/>
      <c r="G520" s="14"/>
    </row>
    <row r="521" spans="1:7" ht="13.5">
      <c r="A521" s="19"/>
      <c r="B521" s="14"/>
      <c r="C521" s="14"/>
      <c r="D521" s="14"/>
      <c r="E521" s="14"/>
      <c r="F521" s="14"/>
      <c r="G521" s="14"/>
    </row>
    <row r="522" spans="1:7" ht="13.5">
      <c r="A522" s="19"/>
      <c r="B522" s="14"/>
      <c r="C522" s="14"/>
      <c r="D522" s="14"/>
      <c r="E522" s="14"/>
      <c r="F522" s="14"/>
      <c r="G522" s="14"/>
    </row>
    <row r="523" spans="1:7" ht="13.5">
      <c r="A523" s="19"/>
      <c r="B523" s="14"/>
      <c r="C523" s="14"/>
      <c r="D523" s="14"/>
      <c r="E523" s="14"/>
      <c r="F523" s="14"/>
      <c r="G523" s="14"/>
    </row>
    <row r="524" spans="1:7" ht="13.5">
      <c r="A524" s="19"/>
      <c r="B524" s="14"/>
      <c r="C524" s="14"/>
      <c r="D524" s="14"/>
      <c r="E524" s="14"/>
      <c r="F524" s="14"/>
      <c r="G524" s="14"/>
    </row>
    <row r="525" spans="1:7" ht="13.5">
      <c r="A525" s="19"/>
      <c r="B525" s="14"/>
      <c r="C525" s="14"/>
      <c r="D525" s="14"/>
      <c r="E525" s="14"/>
      <c r="F525" s="14"/>
      <c r="G525" s="14"/>
    </row>
    <row r="526" spans="1:7" ht="13.5">
      <c r="A526" s="19"/>
      <c r="B526" s="14"/>
      <c r="C526" s="14"/>
      <c r="D526" s="14"/>
      <c r="E526" s="14"/>
      <c r="F526" s="14"/>
      <c r="G526" s="14"/>
    </row>
    <row r="527" spans="1:7" ht="13.5">
      <c r="A527" s="19"/>
      <c r="B527" s="14"/>
      <c r="C527" s="14"/>
      <c r="D527" s="14"/>
      <c r="E527" s="14"/>
      <c r="F527" s="14"/>
      <c r="G527" s="14"/>
    </row>
    <row r="528" spans="1:7" ht="13.5">
      <c r="A528" s="19"/>
      <c r="B528" s="14"/>
      <c r="C528" s="14"/>
      <c r="D528" s="14"/>
      <c r="E528" s="14"/>
      <c r="F528" s="14"/>
      <c r="G528" s="14"/>
    </row>
    <row r="529" spans="1:7" ht="13.5">
      <c r="A529" s="19"/>
      <c r="B529" s="14"/>
      <c r="C529" s="14"/>
      <c r="D529" s="14"/>
      <c r="E529" s="14"/>
      <c r="F529" s="14"/>
      <c r="G529" s="14"/>
    </row>
    <row r="530" spans="1:7" ht="13.5">
      <c r="A530" s="19"/>
      <c r="B530" s="14"/>
      <c r="C530" s="14"/>
      <c r="D530" s="14"/>
      <c r="E530" s="14"/>
      <c r="F530" s="14"/>
      <c r="G530" s="14"/>
    </row>
    <row r="531" spans="1:7" ht="13.5">
      <c r="A531" s="19"/>
      <c r="B531" s="14"/>
      <c r="C531" s="14"/>
      <c r="D531" s="14"/>
      <c r="E531" s="14"/>
      <c r="F531" s="14"/>
      <c r="G531" s="14"/>
    </row>
    <row r="532" spans="1:7" ht="13.5">
      <c r="A532" s="19"/>
      <c r="B532" s="14"/>
      <c r="C532" s="14"/>
      <c r="D532" s="14"/>
      <c r="E532" s="14"/>
      <c r="F532" s="14"/>
      <c r="G532" s="14"/>
    </row>
    <row r="533" spans="1:7" ht="13.5">
      <c r="A533" s="19"/>
      <c r="B533" s="14"/>
      <c r="C533" s="14"/>
      <c r="D533" s="14"/>
      <c r="E533" s="14"/>
      <c r="F533" s="14"/>
      <c r="G533" s="14"/>
    </row>
    <row r="534" spans="1:7" ht="13.5">
      <c r="A534" s="19"/>
      <c r="B534" s="14"/>
      <c r="C534" s="14"/>
      <c r="D534" s="14"/>
      <c r="E534" s="14"/>
      <c r="F534" s="14"/>
      <c r="G534" s="14"/>
    </row>
    <row r="535" spans="1:7" ht="13.5">
      <c r="A535" s="19"/>
      <c r="B535" s="14"/>
      <c r="C535" s="14"/>
      <c r="D535" s="14"/>
      <c r="E535" s="14"/>
      <c r="F535" s="14"/>
      <c r="G535" s="14"/>
    </row>
    <row r="536" spans="1:7" ht="13.5">
      <c r="A536" s="19"/>
      <c r="B536" s="14"/>
      <c r="C536" s="14"/>
      <c r="D536" s="14"/>
      <c r="E536" s="14"/>
      <c r="F536" s="14"/>
      <c r="G536" s="14"/>
    </row>
    <row r="537" spans="1:7" ht="13.5">
      <c r="A537" s="19"/>
      <c r="B537" s="14"/>
      <c r="C537" s="14"/>
      <c r="D537" s="14"/>
      <c r="E537" s="14"/>
      <c r="F537" s="14"/>
      <c r="G537" s="14"/>
    </row>
    <row r="538" spans="1:7" ht="13.5">
      <c r="A538" s="19"/>
      <c r="B538" s="14"/>
      <c r="C538" s="14"/>
      <c r="D538" s="14"/>
      <c r="E538" s="14"/>
      <c r="F538" s="14"/>
      <c r="G538" s="14"/>
    </row>
    <row r="539" spans="1:7" ht="13.5">
      <c r="A539" s="19"/>
      <c r="B539" s="14"/>
      <c r="C539" s="14"/>
      <c r="D539" s="14"/>
      <c r="E539" s="14"/>
      <c r="F539" s="14"/>
      <c r="G539" s="14"/>
    </row>
    <row r="540" spans="1:7" ht="13.5">
      <c r="A540" s="19"/>
      <c r="B540" s="14"/>
      <c r="C540" s="14"/>
      <c r="D540" s="14"/>
      <c r="E540" s="14"/>
      <c r="F540" s="14"/>
      <c r="G540" s="14"/>
    </row>
    <row r="541" spans="1:7" ht="13.5">
      <c r="A541" s="19"/>
      <c r="B541" s="14"/>
      <c r="C541" s="14"/>
      <c r="D541" s="14"/>
      <c r="E541" s="14"/>
      <c r="F541" s="14"/>
      <c r="G541" s="14"/>
    </row>
    <row r="542" spans="1:7" ht="13.5">
      <c r="A542" s="19"/>
      <c r="B542" s="14"/>
      <c r="C542" s="14"/>
      <c r="D542" s="14"/>
      <c r="E542" s="14"/>
      <c r="F542" s="14"/>
      <c r="G542" s="14"/>
    </row>
    <row r="543" spans="1:7" ht="13.5">
      <c r="A543" s="19"/>
      <c r="B543" s="14"/>
      <c r="C543" s="14"/>
      <c r="D543" s="14"/>
      <c r="E543" s="14"/>
      <c r="F543" s="14"/>
      <c r="G543" s="14"/>
    </row>
    <row r="544" spans="1:7" ht="13.5">
      <c r="A544" s="19"/>
      <c r="B544" s="14"/>
      <c r="C544" s="14"/>
      <c r="D544" s="14"/>
      <c r="E544" s="14"/>
      <c r="F544" s="14"/>
      <c r="G544" s="14"/>
    </row>
    <row r="545" spans="1:7" ht="13.5">
      <c r="A545" s="19"/>
      <c r="B545" s="14"/>
      <c r="C545" s="14"/>
      <c r="D545" s="14"/>
      <c r="E545" s="14"/>
      <c r="F545" s="14"/>
      <c r="G545" s="14"/>
    </row>
    <row r="546" spans="1:7" ht="13.5">
      <c r="A546" s="19"/>
      <c r="B546" s="14"/>
      <c r="C546" s="14"/>
      <c r="D546" s="14"/>
      <c r="E546" s="14"/>
      <c r="F546" s="14"/>
      <c r="G546" s="14"/>
    </row>
    <row r="547" spans="1:7" ht="13.5">
      <c r="A547" s="19"/>
      <c r="B547" s="14"/>
      <c r="C547" s="14"/>
      <c r="D547" s="14"/>
      <c r="E547" s="14"/>
      <c r="F547" s="14"/>
      <c r="G547" s="14"/>
    </row>
    <row r="548" spans="1:7" ht="13.5">
      <c r="A548" s="19"/>
      <c r="B548" s="14"/>
      <c r="C548" s="14"/>
      <c r="D548" s="14"/>
      <c r="E548" s="14"/>
      <c r="F548" s="14"/>
      <c r="G548" s="14"/>
    </row>
    <row r="549" spans="1:7" ht="13.5">
      <c r="A549" s="19"/>
      <c r="B549" s="14"/>
      <c r="C549" s="14"/>
      <c r="D549" s="14"/>
      <c r="E549" s="14"/>
      <c r="F549" s="14"/>
      <c r="G549" s="14"/>
    </row>
    <row r="550" spans="1:7" ht="13.5">
      <c r="A550" s="19"/>
      <c r="B550" s="14"/>
      <c r="C550" s="14"/>
      <c r="D550" s="14"/>
      <c r="E550" s="14"/>
      <c r="F550" s="14"/>
      <c r="G550" s="14"/>
    </row>
    <row r="551" spans="1:7" ht="13.5">
      <c r="A551" s="19"/>
      <c r="B551" s="14"/>
      <c r="C551" s="14"/>
      <c r="D551" s="14"/>
      <c r="E551" s="14"/>
      <c r="F551" s="14"/>
      <c r="G551" s="14"/>
    </row>
    <row r="552" spans="1:7" ht="13.5">
      <c r="A552" s="19"/>
      <c r="B552" s="14"/>
      <c r="C552" s="14"/>
      <c r="D552" s="14"/>
      <c r="E552" s="14"/>
      <c r="F552" s="14"/>
      <c r="G552" s="14"/>
    </row>
    <row r="553" spans="1:7" ht="13.5">
      <c r="A553" s="19"/>
      <c r="B553" s="14"/>
      <c r="C553" s="14"/>
      <c r="D553" s="14"/>
      <c r="E553" s="14"/>
      <c r="F553" s="14"/>
      <c r="G553" s="14"/>
    </row>
    <row r="554" spans="1:7" ht="13.5">
      <c r="A554" s="19"/>
      <c r="B554" s="14"/>
      <c r="C554" s="14"/>
      <c r="D554" s="14"/>
      <c r="E554" s="14"/>
      <c r="F554" s="14"/>
      <c r="G554" s="14"/>
    </row>
    <row r="555" spans="1:7" ht="13.5">
      <c r="A555" s="19"/>
      <c r="B555" s="14"/>
      <c r="C555" s="14"/>
      <c r="D555" s="14"/>
      <c r="E555" s="14"/>
      <c r="F555" s="14"/>
      <c r="G555" s="14"/>
    </row>
    <row r="556" spans="1:7" ht="13.5">
      <c r="A556" s="19"/>
      <c r="B556" s="14"/>
      <c r="C556" s="14"/>
      <c r="D556" s="14"/>
      <c r="E556" s="14"/>
      <c r="F556" s="14"/>
      <c r="G556" s="14"/>
    </row>
    <row r="557" spans="1:7" ht="13.5">
      <c r="A557" s="19"/>
      <c r="B557" s="14"/>
      <c r="C557" s="14"/>
      <c r="D557" s="14"/>
      <c r="E557" s="14"/>
      <c r="F557" s="14"/>
      <c r="G557" s="14"/>
    </row>
    <row r="558" spans="1:7" ht="13.5">
      <c r="A558" s="19"/>
      <c r="B558" s="14"/>
      <c r="C558" s="14"/>
      <c r="D558" s="14"/>
      <c r="E558" s="14"/>
      <c r="F558" s="14"/>
      <c r="G558" s="14"/>
    </row>
    <row r="559" spans="1:7" ht="13.5">
      <c r="A559" s="19"/>
      <c r="B559" s="14"/>
      <c r="C559" s="14"/>
      <c r="D559" s="14"/>
      <c r="E559" s="14"/>
      <c r="F559" s="14"/>
      <c r="G559" s="14"/>
    </row>
    <row r="560" spans="1:7" ht="13.5">
      <c r="A560" s="19"/>
      <c r="B560" s="14"/>
      <c r="C560" s="14"/>
      <c r="D560" s="14"/>
      <c r="E560" s="14"/>
      <c r="F560" s="14"/>
      <c r="G560" s="14"/>
    </row>
    <row r="561" spans="1:7" ht="13.5">
      <c r="A561" s="19"/>
      <c r="B561" s="14"/>
      <c r="C561" s="14"/>
      <c r="D561" s="14"/>
      <c r="E561" s="14"/>
      <c r="F561" s="14"/>
      <c r="G561" s="14"/>
    </row>
    <row r="562" spans="1:7" ht="13.5">
      <c r="A562" s="19"/>
      <c r="B562" s="14"/>
      <c r="C562" s="14"/>
      <c r="D562" s="14"/>
      <c r="E562" s="14"/>
      <c r="F562" s="14"/>
      <c r="G562" s="14"/>
    </row>
    <row r="563" spans="1:7" ht="13.5">
      <c r="A563" s="19"/>
      <c r="B563" s="14"/>
      <c r="C563" s="14"/>
      <c r="D563" s="14"/>
      <c r="E563" s="14"/>
      <c r="F563" s="14"/>
      <c r="G563" s="14"/>
    </row>
    <row r="564" spans="1:7" ht="13.5">
      <c r="A564" s="19"/>
      <c r="B564" s="14"/>
      <c r="C564" s="14"/>
      <c r="D564" s="14"/>
      <c r="E564" s="14"/>
      <c r="F564" s="14"/>
      <c r="G564" s="14"/>
    </row>
    <row r="565" spans="1:7" ht="13.5">
      <c r="A565" s="19"/>
      <c r="B565" s="14"/>
      <c r="C565" s="14"/>
      <c r="D565" s="14"/>
      <c r="E565" s="14"/>
      <c r="F565" s="14"/>
      <c r="G565" s="14"/>
    </row>
    <row r="566" spans="1:7" ht="13.5">
      <c r="A566" s="19"/>
      <c r="B566" s="14"/>
      <c r="C566" s="14"/>
      <c r="D566" s="14"/>
      <c r="E566" s="14"/>
      <c r="F566" s="14"/>
      <c r="G566" s="14"/>
    </row>
    <row r="567" spans="1:7" ht="13.5">
      <c r="A567" s="19"/>
      <c r="B567" s="14"/>
      <c r="C567" s="14"/>
      <c r="D567" s="14"/>
      <c r="E567" s="14"/>
      <c r="F567" s="14"/>
      <c r="G567" s="14"/>
    </row>
    <row r="568" spans="1:7" ht="13.5">
      <c r="A568" s="19"/>
      <c r="B568" s="14"/>
      <c r="C568" s="14"/>
      <c r="D568" s="14"/>
      <c r="E568" s="14"/>
      <c r="F568" s="14"/>
      <c r="G568" s="14"/>
    </row>
    <row r="569" spans="1:7" ht="13.5">
      <c r="A569" s="19"/>
      <c r="B569" s="14"/>
      <c r="C569" s="14"/>
      <c r="D569" s="14"/>
      <c r="E569" s="14"/>
      <c r="F569" s="14"/>
      <c r="G569" s="14"/>
    </row>
    <row r="570" spans="1:7" ht="13.5">
      <c r="A570" s="19"/>
      <c r="B570" s="14"/>
      <c r="C570" s="14"/>
      <c r="D570" s="14"/>
      <c r="E570" s="14"/>
      <c r="F570" s="14"/>
      <c r="G570" s="14"/>
    </row>
    <row r="571" spans="1:7" ht="13.5">
      <c r="A571" s="19"/>
      <c r="B571" s="14"/>
      <c r="C571" s="14"/>
      <c r="D571" s="14"/>
      <c r="E571" s="14"/>
      <c r="F571" s="14"/>
      <c r="G571" s="14"/>
    </row>
    <row r="572" spans="1:7" ht="13.5">
      <c r="A572" s="19"/>
      <c r="B572" s="14"/>
      <c r="C572" s="14"/>
      <c r="D572" s="14"/>
      <c r="E572" s="14"/>
      <c r="F572" s="14"/>
      <c r="G572" s="14"/>
    </row>
    <row r="573" spans="1:7" ht="13.5">
      <c r="A573" s="19"/>
      <c r="B573" s="14"/>
      <c r="C573" s="14"/>
      <c r="D573" s="14"/>
      <c r="E573" s="14"/>
      <c r="F573" s="14"/>
      <c r="G573" s="14"/>
    </row>
    <row r="574" spans="1:7" ht="13.5">
      <c r="A574" s="19"/>
      <c r="B574" s="14"/>
      <c r="C574" s="14"/>
      <c r="D574" s="14"/>
      <c r="E574" s="14"/>
      <c r="F574" s="14"/>
      <c r="G574" s="14"/>
    </row>
    <row r="575" spans="1:7" ht="13.5">
      <c r="A575" s="19"/>
      <c r="B575" s="14"/>
      <c r="C575" s="14"/>
      <c r="D575" s="14"/>
      <c r="E575" s="14"/>
      <c r="F575" s="14"/>
      <c r="G575" s="14"/>
    </row>
    <row r="576" spans="1:7" ht="13.5">
      <c r="A576" s="19"/>
      <c r="B576" s="14"/>
      <c r="C576" s="14"/>
      <c r="D576" s="14"/>
      <c r="E576" s="14"/>
      <c r="F576" s="14"/>
      <c r="G576" s="14"/>
    </row>
    <row r="577" spans="1:7" ht="13.5">
      <c r="A577" s="19"/>
      <c r="B577" s="14"/>
      <c r="C577" s="14"/>
      <c r="D577" s="14"/>
      <c r="E577" s="14"/>
      <c r="F577" s="14"/>
      <c r="G577" s="14"/>
    </row>
    <row r="578" spans="1:7" ht="13.5">
      <c r="A578" s="19"/>
      <c r="B578" s="14"/>
      <c r="C578" s="14"/>
      <c r="D578" s="14"/>
      <c r="E578" s="14"/>
      <c r="F578" s="14"/>
      <c r="G578" s="14"/>
    </row>
    <row r="579" spans="1:7" ht="13.5">
      <c r="A579" s="19"/>
      <c r="B579" s="14"/>
      <c r="C579" s="14"/>
      <c r="D579" s="14"/>
      <c r="E579" s="14"/>
      <c r="F579" s="14"/>
      <c r="G579" s="14"/>
    </row>
    <row r="580" spans="1:7" ht="13.5">
      <c r="A580" s="19"/>
      <c r="B580" s="14"/>
      <c r="C580" s="14"/>
      <c r="D580" s="14"/>
      <c r="E580" s="14"/>
      <c r="F580" s="14"/>
      <c r="G580" s="14"/>
    </row>
    <row r="581" spans="1:7" ht="13.5">
      <c r="A581" s="19"/>
      <c r="B581" s="14"/>
      <c r="C581" s="14"/>
      <c r="D581" s="14"/>
      <c r="E581" s="14"/>
      <c r="F581" s="14"/>
      <c r="G581" s="14"/>
    </row>
    <row r="582" spans="1:7" ht="13.5">
      <c r="A582" s="19"/>
      <c r="B582" s="14"/>
      <c r="C582" s="14"/>
      <c r="D582" s="14"/>
      <c r="E582" s="14"/>
      <c r="F582" s="14"/>
      <c r="G582" s="14"/>
    </row>
    <row r="583" spans="1:7" ht="13.5">
      <c r="A583" s="19"/>
      <c r="B583" s="14"/>
      <c r="C583" s="14"/>
      <c r="D583" s="14"/>
      <c r="E583" s="14"/>
      <c r="F583" s="14"/>
      <c r="G583" s="14"/>
    </row>
    <row r="584" spans="1:7" ht="13.5">
      <c r="A584" s="19"/>
      <c r="B584" s="14"/>
      <c r="C584" s="14"/>
      <c r="D584" s="14"/>
      <c r="E584" s="14"/>
      <c r="F584" s="14"/>
      <c r="G584" s="14"/>
    </row>
    <row r="585" spans="1:7" ht="13.5">
      <c r="A585" s="19"/>
      <c r="B585" s="14"/>
      <c r="C585" s="14"/>
      <c r="D585" s="14"/>
      <c r="E585" s="14"/>
      <c r="F585" s="14"/>
      <c r="G585" s="14"/>
    </row>
    <row r="586" spans="1:7" ht="13.5">
      <c r="A586" s="19"/>
      <c r="B586" s="14"/>
      <c r="C586" s="14"/>
      <c r="D586" s="14"/>
      <c r="E586" s="14"/>
      <c r="F586" s="14"/>
      <c r="G586" s="14"/>
    </row>
    <row r="587" spans="1:7" ht="13.5">
      <c r="A587" s="19"/>
      <c r="B587" s="14"/>
      <c r="C587" s="14"/>
      <c r="D587" s="14"/>
      <c r="E587" s="14"/>
      <c r="F587" s="14"/>
      <c r="G587" s="14"/>
    </row>
    <row r="588" spans="1:7" ht="13.5">
      <c r="A588" s="19"/>
      <c r="B588" s="14"/>
      <c r="C588" s="14"/>
      <c r="D588" s="14"/>
      <c r="E588" s="14"/>
      <c r="F588" s="14"/>
      <c r="G588" s="14"/>
    </row>
    <row r="589" spans="1:7" ht="13.5">
      <c r="A589" s="19"/>
      <c r="B589" s="14"/>
      <c r="C589" s="14"/>
      <c r="D589" s="14"/>
      <c r="E589" s="14"/>
      <c r="F589" s="14"/>
      <c r="G589" s="14"/>
    </row>
    <row r="590" spans="1:7" ht="13.5">
      <c r="A590" s="19"/>
      <c r="B590" s="14"/>
      <c r="C590" s="14"/>
      <c r="D590" s="14"/>
      <c r="E590" s="14"/>
      <c r="F590" s="14"/>
      <c r="G590" s="14"/>
    </row>
    <row r="591" spans="1:7" ht="13.5">
      <c r="A591" s="19"/>
      <c r="B591" s="14"/>
      <c r="C591" s="14"/>
      <c r="D591" s="14"/>
      <c r="E591" s="14"/>
      <c r="F591" s="14"/>
      <c r="G591" s="14"/>
    </row>
    <row r="592" spans="1:7" ht="13.5">
      <c r="A592" s="19"/>
      <c r="B592" s="14"/>
      <c r="C592" s="14"/>
      <c r="D592" s="14"/>
      <c r="E592" s="14"/>
      <c r="F592" s="14"/>
      <c r="G592" s="14"/>
    </row>
    <row r="593" spans="1:7" ht="13.5">
      <c r="A593" s="19"/>
      <c r="B593" s="14"/>
      <c r="C593" s="14"/>
      <c r="D593" s="14"/>
      <c r="E593" s="14"/>
      <c r="F593" s="14"/>
      <c r="G593" s="14"/>
    </row>
    <row r="594" spans="1:7" ht="13.5">
      <c r="A594" s="19"/>
      <c r="B594" s="14"/>
      <c r="C594" s="14"/>
      <c r="D594" s="14"/>
      <c r="E594" s="14"/>
      <c r="F594" s="14"/>
      <c r="G594" s="14"/>
    </row>
    <row r="595" spans="1:7" ht="13.5">
      <c r="A595" s="19"/>
      <c r="B595" s="14"/>
      <c r="C595" s="14"/>
      <c r="D595" s="14"/>
      <c r="E595" s="14"/>
      <c r="F595" s="14"/>
      <c r="G595" s="14"/>
    </row>
    <row r="596" spans="1:7" ht="13.5">
      <c r="A596" s="19"/>
      <c r="B596" s="14"/>
      <c r="C596" s="14"/>
      <c r="D596" s="14"/>
      <c r="E596" s="14"/>
      <c r="F596" s="14"/>
      <c r="G596" s="14"/>
    </row>
    <row r="597" spans="1:7" ht="13.5">
      <c r="A597" s="19"/>
      <c r="B597" s="14"/>
      <c r="C597" s="14"/>
      <c r="D597" s="14"/>
      <c r="E597" s="14"/>
      <c r="F597" s="14"/>
      <c r="G597" s="14"/>
    </row>
    <row r="598" spans="1:7" ht="13.5">
      <c r="A598" s="19"/>
      <c r="B598" s="14"/>
      <c r="C598" s="14"/>
      <c r="D598" s="14"/>
      <c r="E598" s="14"/>
      <c r="F598" s="14"/>
      <c r="G598" s="14"/>
    </row>
    <row r="599" spans="1:7" ht="13.5">
      <c r="A599" s="19"/>
      <c r="B599" s="14"/>
      <c r="C599" s="14"/>
      <c r="D599" s="14"/>
      <c r="E599" s="14"/>
      <c r="F599" s="14"/>
      <c r="G599" s="14"/>
    </row>
    <row r="600" spans="1:7" ht="13.5">
      <c r="A600" s="19"/>
      <c r="B600" s="14"/>
      <c r="C600" s="14"/>
      <c r="D600" s="14"/>
      <c r="E600" s="14"/>
      <c r="F600" s="14"/>
      <c r="G600" s="14"/>
    </row>
    <row r="601" spans="1:7" ht="13.5">
      <c r="A601" s="19"/>
      <c r="B601" s="14"/>
      <c r="C601" s="14"/>
      <c r="D601" s="14"/>
      <c r="E601" s="14"/>
      <c r="F601" s="14"/>
      <c r="G601" s="14"/>
    </row>
    <row r="602" spans="1:7" ht="13.5">
      <c r="A602" s="19"/>
      <c r="B602" s="14"/>
      <c r="C602" s="14"/>
      <c r="D602" s="14"/>
      <c r="E602" s="14"/>
      <c r="F602" s="14"/>
      <c r="G602" s="14"/>
    </row>
    <row r="603" spans="1:7" ht="13.5">
      <c r="A603" s="19"/>
      <c r="B603" s="14"/>
      <c r="C603" s="14"/>
      <c r="D603" s="14"/>
      <c r="E603" s="14"/>
      <c r="F603" s="14"/>
      <c r="G603" s="14"/>
    </row>
    <row r="604" spans="1:7" ht="13.5">
      <c r="A604" s="19"/>
      <c r="B604" s="14"/>
      <c r="C604" s="14"/>
      <c r="D604" s="14"/>
      <c r="E604" s="14"/>
      <c r="F604" s="14"/>
      <c r="G604" s="14"/>
    </row>
    <row r="605" spans="1:7" ht="13.5">
      <c r="A605" s="19"/>
      <c r="B605" s="14"/>
      <c r="C605" s="14"/>
      <c r="D605" s="14"/>
      <c r="E605" s="14"/>
      <c r="F605" s="14"/>
      <c r="G605" s="14"/>
    </row>
    <row r="606" spans="1:7" ht="13.5">
      <c r="A606" s="19"/>
      <c r="B606" s="14"/>
      <c r="C606" s="14"/>
      <c r="D606" s="14"/>
      <c r="E606" s="14"/>
      <c r="F606" s="14"/>
      <c r="G606" s="14"/>
    </row>
    <row r="607" spans="1:7" ht="13.5">
      <c r="A607" s="19"/>
      <c r="B607" s="14"/>
      <c r="C607" s="14"/>
      <c r="D607" s="14"/>
      <c r="E607" s="14"/>
      <c r="F607" s="14"/>
      <c r="G607" s="14"/>
    </row>
    <row r="608" spans="1:7" ht="13.5">
      <c r="A608" s="19"/>
      <c r="B608" s="14"/>
      <c r="C608" s="14"/>
      <c r="D608" s="14"/>
      <c r="E608" s="14"/>
      <c r="F608" s="14"/>
      <c r="G608" s="14"/>
    </row>
    <row r="609" spans="1:7" ht="13.5">
      <c r="A609" s="19"/>
      <c r="B609" s="14"/>
      <c r="C609" s="14"/>
      <c r="D609" s="14"/>
      <c r="E609" s="14"/>
      <c r="F609" s="14"/>
      <c r="G609" s="14"/>
    </row>
    <row r="610" spans="1:7" ht="13.5">
      <c r="A610" s="19"/>
      <c r="B610" s="14"/>
      <c r="C610" s="14"/>
      <c r="D610" s="14"/>
      <c r="E610" s="14"/>
      <c r="F610" s="14"/>
      <c r="G610" s="14"/>
    </row>
    <row r="611" spans="1:7" ht="13.5">
      <c r="A611" s="19"/>
      <c r="B611" s="14"/>
      <c r="C611" s="14"/>
      <c r="D611" s="14"/>
      <c r="E611" s="14"/>
      <c r="F611" s="14"/>
      <c r="G611" s="14"/>
    </row>
    <row r="612" spans="1:7" ht="13.5">
      <c r="A612" s="19"/>
      <c r="B612" s="14"/>
      <c r="C612" s="14"/>
      <c r="D612" s="14"/>
      <c r="E612" s="14"/>
      <c r="F612" s="14"/>
      <c r="G612" s="14"/>
    </row>
    <row r="613" spans="1:7" ht="13.5">
      <c r="A613" s="19"/>
      <c r="B613" s="14"/>
      <c r="C613" s="14"/>
      <c r="D613" s="14"/>
      <c r="E613" s="14"/>
      <c r="F613" s="14"/>
      <c r="G613" s="14"/>
    </row>
    <row r="614" spans="1:7" ht="13.5">
      <c r="A614" s="19"/>
      <c r="B614" s="14"/>
      <c r="C614" s="14"/>
      <c r="D614" s="14"/>
      <c r="E614" s="14"/>
      <c r="F614" s="14"/>
      <c r="G614" s="14"/>
    </row>
    <row r="615" spans="1:7" ht="13.5">
      <c r="A615" s="19"/>
      <c r="B615" s="14"/>
      <c r="C615" s="14"/>
      <c r="D615" s="14"/>
      <c r="E615" s="14"/>
      <c r="F615" s="14"/>
      <c r="G615" s="14"/>
    </row>
    <row r="616" spans="1:7" ht="13.5">
      <c r="A616" s="19"/>
      <c r="B616" s="14"/>
      <c r="C616" s="14"/>
      <c r="D616" s="14"/>
      <c r="E616" s="14"/>
      <c r="F616" s="14"/>
      <c r="G616" s="14"/>
    </row>
    <row r="617" spans="1:7" ht="13.5">
      <c r="A617" s="19"/>
      <c r="B617" s="14"/>
      <c r="C617" s="14"/>
      <c r="D617" s="14"/>
      <c r="E617" s="14"/>
      <c r="F617" s="14"/>
      <c r="G617" s="14"/>
    </row>
    <row r="618" spans="1:7" ht="13.5">
      <c r="A618" s="19"/>
      <c r="B618" s="14"/>
      <c r="C618" s="14"/>
      <c r="D618" s="14"/>
      <c r="E618" s="14"/>
      <c r="F618" s="14"/>
      <c r="G618" s="14"/>
    </row>
    <row r="619" spans="1:7" ht="13.5">
      <c r="A619" s="19"/>
      <c r="B619" s="14"/>
      <c r="C619" s="14"/>
      <c r="D619" s="14"/>
      <c r="E619" s="14"/>
      <c r="F619" s="14"/>
      <c r="G619" s="14"/>
    </row>
    <row r="620" spans="1:7" ht="13.5">
      <c r="A620" s="19"/>
      <c r="B620" s="14"/>
      <c r="C620" s="14"/>
      <c r="D620" s="14"/>
      <c r="E620" s="14"/>
      <c r="F620" s="14"/>
      <c r="G620" s="14"/>
    </row>
    <row r="621" spans="1:7" ht="13.5">
      <c r="A621" s="19"/>
      <c r="B621" s="14"/>
      <c r="C621" s="14"/>
      <c r="D621" s="14"/>
      <c r="E621" s="14"/>
      <c r="F621" s="14"/>
      <c r="G621" s="14"/>
    </row>
    <row r="622" spans="1:7" ht="13.5">
      <c r="A622" s="19"/>
      <c r="B622" s="14"/>
      <c r="C622" s="14"/>
      <c r="D622" s="14"/>
      <c r="E622" s="14"/>
      <c r="F622" s="14"/>
      <c r="G622" s="14"/>
    </row>
    <row r="623" spans="1:7" ht="13.5">
      <c r="A623" s="19"/>
      <c r="B623" s="14"/>
      <c r="C623" s="14"/>
      <c r="D623" s="14"/>
      <c r="E623" s="14"/>
      <c r="F623" s="14"/>
      <c r="G623" s="14"/>
    </row>
    <row r="624" spans="1:7" ht="13.5">
      <c r="A624" s="19"/>
      <c r="B624" s="14"/>
      <c r="C624" s="14"/>
      <c r="D624" s="14"/>
      <c r="E624" s="14"/>
      <c r="F624" s="14"/>
      <c r="G624" s="14"/>
    </row>
    <row r="625" spans="1:7" ht="13.5">
      <c r="A625" s="19"/>
      <c r="B625" s="14"/>
      <c r="C625" s="14"/>
      <c r="D625" s="14"/>
      <c r="E625" s="14"/>
      <c r="F625" s="14"/>
      <c r="G625" s="14"/>
    </row>
    <row r="626" spans="1:7" ht="13.5">
      <c r="A626" s="19"/>
      <c r="B626" s="14"/>
      <c r="C626" s="14"/>
      <c r="D626" s="14"/>
      <c r="E626" s="14"/>
      <c r="F626" s="14"/>
      <c r="G626" s="14"/>
    </row>
    <row r="627" spans="1:7" ht="13.5">
      <c r="A627" s="19"/>
      <c r="B627" s="14"/>
      <c r="C627" s="14"/>
      <c r="D627" s="14"/>
      <c r="E627" s="14"/>
      <c r="F627" s="14"/>
      <c r="G627" s="14"/>
    </row>
    <row r="628" spans="1:7" ht="13.5">
      <c r="A628" s="19"/>
      <c r="B628" s="14"/>
      <c r="C628" s="14"/>
      <c r="D628" s="14"/>
      <c r="E628" s="14"/>
      <c r="F628" s="14"/>
      <c r="G628" s="14"/>
    </row>
    <row r="629" spans="1:7" ht="13.5">
      <c r="A629" s="19"/>
      <c r="B629" s="14"/>
      <c r="C629" s="14"/>
      <c r="D629" s="14"/>
      <c r="E629" s="14"/>
      <c r="F629" s="14"/>
      <c r="G629" s="14"/>
    </row>
    <row r="630" spans="1:7" ht="13.5">
      <c r="A630" s="19"/>
      <c r="B630" s="14"/>
      <c r="C630" s="14"/>
      <c r="D630" s="14"/>
      <c r="E630" s="14"/>
      <c r="F630" s="14"/>
      <c r="G630" s="14"/>
    </row>
    <row r="631" spans="1:7" ht="13.5">
      <c r="A631" s="19"/>
      <c r="B631" s="14"/>
      <c r="C631" s="14"/>
      <c r="D631" s="14"/>
      <c r="E631" s="14"/>
      <c r="F631" s="14"/>
      <c r="G631" s="14"/>
    </row>
    <row r="632" spans="1:7" ht="13.5">
      <c r="A632" s="19"/>
      <c r="B632" s="14"/>
      <c r="C632" s="14"/>
      <c r="D632" s="14"/>
      <c r="E632" s="14"/>
      <c r="F632" s="14"/>
      <c r="G632" s="14"/>
    </row>
    <row r="633" spans="1:7" ht="13.5">
      <c r="A633" s="19"/>
      <c r="B633" s="14"/>
      <c r="C633" s="14"/>
      <c r="D633" s="14"/>
      <c r="E633" s="14"/>
      <c r="F633" s="14"/>
      <c r="G633" s="14"/>
    </row>
    <row r="634" spans="1:7" ht="13.5">
      <c r="A634" s="19"/>
      <c r="B634" s="14"/>
      <c r="C634" s="14"/>
      <c r="D634" s="14"/>
      <c r="E634" s="14"/>
      <c r="F634" s="14"/>
      <c r="G634" s="14"/>
    </row>
    <row r="635" spans="1:7" ht="13.5">
      <c r="A635" s="19"/>
      <c r="B635" s="14"/>
      <c r="C635" s="14"/>
      <c r="D635" s="14"/>
      <c r="E635" s="14"/>
      <c r="F635" s="14"/>
      <c r="G635" s="14"/>
    </row>
    <row r="636" spans="1:7" ht="13.5">
      <c r="A636" s="19"/>
      <c r="B636" s="14"/>
      <c r="C636" s="14"/>
      <c r="D636" s="14"/>
      <c r="E636" s="14"/>
      <c r="F636" s="14"/>
      <c r="G636" s="14"/>
    </row>
    <row r="637" spans="1:7" ht="13.5">
      <c r="A637" s="19"/>
      <c r="B637" s="14"/>
      <c r="C637" s="14"/>
      <c r="D637" s="14"/>
      <c r="E637" s="14"/>
      <c r="F637" s="14"/>
      <c r="G637" s="14"/>
    </row>
    <row r="638" spans="1:7" ht="13.5">
      <c r="A638" s="19"/>
      <c r="B638" s="14"/>
      <c r="C638" s="14"/>
      <c r="D638" s="14"/>
      <c r="E638" s="14"/>
      <c r="F638" s="14"/>
      <c r="G638" s="14"/>
    </row>
    <row r="639" spans="1:7" ht="13.5">
      <c r="A639" s="19"/>
      <c r="B639" s="14"/>
      <c r="C639" s="14"/>
      <c r="D639" s="14"/>
      <c r="E639" s="14"/>
      <c r="F639" s="14"/>
      <c r="G639" s="14"/>
    </row>
    <row r="640" spans="1:7" ht="13.5">
      <c r="A640" s="19"/>
      <c r="B640" s="14"/>
      <c r="C640" s="14"/>
      <c r="D640" s="14"/>
      <c r="E640" s="14"/>
      <c r="F640" s="14"/>
      <c r="G640" s="14"/>
    </row>
    <row r="641" spans="1:7" ht="13.5">
      <c r="A641" s="19"/>
      <c r="B641" s="14"/>
      <c r="C641" s="14"/>
      <c r="D641" s="14"/>
      <c r="E641" s="14"/>
      <c r="F641" s="14"/>
      <c r="G641" s="14"/>
    </row>
    <row r="642" spans="1:7" ht="13.5">
      <c r="A642" s="19"/>
      <c r="B642" s="14"/>
      <c r="C642" s="14"/>
      <c r="D642" s="14"/>
      <c r="E642" s="14"/>
      <c r="F642" s="14"/>
      <c r="G642" s="14"/>
    </row>
    <row r="643" spans="1:7" ht="13.5">
      <c r="A643" s="19"/>
      <c r="B643" s="14"/>
      <c r="C643" s="14"/>
      <c r="D643" s="14"/>
      <c r="E643" s="14"/>
      <c r="F643" s="14"/>
      <c r="G643" s="14"/>
    </row>
    <row r="644" spans="1:7" ht="13.5">
      <c r="A644" s="19"/>
      <c r="B644" s="14"/>
      <c r="C644" s="14"/>
      <c r="D644" s="14"/>
      <c r="E644" s="14"/>
      <c r="F644" s="14"/>
      <c r="G644" s="14"/>
    </row>
    <row r="645" spans="1:7" ht="13.5">
      <c r="A645" s="19"/>
      <c r="B645" s="14"/>
      <c r="C645" s="14"/>
      <c r="D645" s="14"/>
      <c r="E645" s="14"/>
      <c r="F645" s="14"/>
      <c r="G645" s="14"/>
    </row>
    <row r="646" spans="1:7" ht="13.5">
      <c r="A646" s="19"/>
      <c r="B646" s="14"/>
      <c r="C646" s="14"/>
      <c r="D646" s="14"/>
      <c r="E646" s="14"/>
      <c r="F646" s="14"/>
      <c r="G646" s="14"/>
    </row>
    <row r="647" spans="1:7" ht="13.5">
      <c r="A647" s="19"/>
      <c r="B647" s="14"/>
      <c r="C647" s="14"/>
      <c r="D647" s="14"/>
      <c r="E647" s="14"/>
      <c r="F647" s="14"/>
      <c r="G647" s="14"/>
    </row>
    <row r="648" spans="1:7" ht="13.5">
      <c r="A648" s="19"/>
      <c r="B648" s="14"/>
      <c r="C648" s="14"/>
      <c r="D648" s="14"/>
      <c r="E648" s="14"/>
      <c r="F648" s="14"/>
      <c r="G648" s="14"/>
    </row>
    <row r="649" spans="1:7" ht="13.5">
      <c r="A649" s="19"/>
      <c r="B649" s="14"/>
      <c r="C649" s="14"/>
      <c r="D649" s="14"/>
      <c r="E649" s="14"/>
      <c r="F649" s="14"/>
      <c r="G649" s="14"/>
    </row>
    <row r="650" spans="1:7" ht="13.5">
      <c r="A650" s="19"/>
      <c r="B650" s="14"/>
      <c r="C650" s="14"/>
      <c r="D650" s="14"/>
      <c r="E650" s="14"/>
      <c r="F650" s="14"/>
      <c r="G650" s="14"/>
    </row>
    <row r="651" spans="1:7" ht="13.5">
      <c r="A651" s="19"/>
      <c r="B651" s="14"/>
      <c r="C651" s="14"/>
      <c r="D651" s="14"/>
      <c r="E651" s="14"/>
      <c r="F651" s="14"/>
      <c r="G651" s="14"/>
    </row>
    <row r="652" spans="1:7" ht="13.5">
      <c r="A652" s="19"/>
      <c r="B652" s="14"/>
      <c r="C652" s="14"/>
      <c r="D652" s="14"/>
      <c r="E652" s="14"/>
      <c r="F652" s="14"/>
      <c r="G652" s="14"/>
    </row>
    <row r="653" spans="1:7" ht="13.5">
      <c r="A653" s="19"/>
      <c r="B653" s="14"/>
      <c r="C653" s="14"/>
      <c r="D653" s="14"/>
      <c r="E653" s="14"/>
      <c r="F653" s="14"/>
      <c r="G653" s="14"/>
    </row>
    <row r="654" spans="1:7" ht="13.5">
      <c r="A654" s="19"/>
      <c r="B654" s="14"/>
      <c r="C654" s="14"/>
      <c r="D654" s="14"/>
      <c r="E654" s="14"/>
      <c r="F654" s="14"/>
      <c r="G654" s="14"/>
    </row>
    <row r="655" spans="1:7" ht="13.5">
      <c r="A655" s="19"/>
      <c r="B655" s="14"/>
      <c r="C655" s="14"/>
      <c r="D655" s="14"/>
      <c r="E655" s="14"/>
      <c r="F655" s="14"/>
      <c r="G655" s="14"/>
    </row>
    <row r="656" spans="1:7" ht="13.5">
      <c r="A656" s="19"/>
      <c r="B656" s="14"/>
      <c r="C656" s="14"/>
      <c r="D656" s="14"/>
      <c r="E656" s="14"/>
      <c r="F656" s="14"/>
      <c r="G656" s="14"/>
    </row>
    <row r="657" spans="1:7" ht="13.5">
      <c r="A657" s="19"/>
      <c r="B657" s="14"/>
      <c r="C657" s="14"/>
      <c r="D657" s="14"/>
      <c r="E657" s="14"/>
      <c r="F657" s="14"/>
      <c r="G657" s="14"/>
    </row>
    <row r="658" spans="1:7" ht="13.5">
      <c r="A658" s="19"/>
      <c r="B658" s="14"/>
      <c r="C658" s="14"/>
      <c r="D658" s="14"/>
      <c r="E658" s="14"/>
      <c r="F658" s="14"/>
      <c r="G658" s="14"/>
    </row>
    <row r="659" spans="1:7" ht="13.5">
      <c r="A659" s="19"/>
      <c r="B659" s="14"/>
      <c r="C659" s="14"/>
      <c r="D659" s="14"/>
      <c r="E659" s="14"/>
      <c r="F659" s="14"/>
      <c r="G659" s="14"/>
    </row>
    <row r="660" spans="1:7" ht="13.5">
      <c r="A660" s="19"/>
      <c r="B660" s="14"/>
      <c r="C660" s="14"/>
      <c r="D660" s="14"/>
      <c r="E660" s="14"/>
      <c r="F660" s="14"/>
      <c r="G660" s="14"/>
    </row>
    <row r="661" spans="1:7" ht="13.5">
      <c r="A661" s="19"/>
      <c r="B661" s="14"/>
      <c r="C661" s="14"/>
      <c r="D661" s="14"/>
      <c r="E661" s="14"/>
      <c r="F661" s="14"/>
      <c r="G661" s="14"/>
    </row>
    <row r="662" spans="1:7" ht="13.5">
      <c r="A662" s="19"/>
      <c r="B662" s="14"/>
      <c r="C662" s="14"/>
      <c r="D662" s="14"/>
      <c r="E662" s="14"/>
      <c r="F662" s="14"/>
      <c r="G662" s="14"/>
    </row>
    <row r="663" spans="1:7" ht="13.5">
      <c r="A663" s="19"/>
      <c r="B663" s="14"/>
      <c r="C663" s="14"/>
      <c r="D663" s="14"/>
      <c r="E663" s="14"/>
      <c r="F663" s="14"/>
      <c r="G663" s="14"/>
    </row>
    <row r="664" spans="1:7" ht="13.5">
      <c r="A664" s="19"/>
      <c r="B664" s="14"/>
      <c r="C664" s="14"/>
      <c r="D664" s="14"/>
      <c r="E664" s="14"/>
      <c r="F664" s="14"/>
      <c r="G664" s="14"/>
    </row>
    <row r="665" spans="1:7" ht="13.5">
      <c r="A665" s="19"/>
      <c r="B665" s="14"/>
      <c r="C665" s="14"/>
      <c r="D665" s="14"/>
      <c r="E665" s="14"/>
      <c r="F665" s="14"/>
      <c r="G665" s="14"/>
    </row>
    <row r="666" spans="1:7" ht="13.5">
      <c r="A666" s="19"/>
      <c r="B666" s="14"/>
      <c r="C666" s="14"/>
      <c r="D666" s="14"/>
      <c r="E666" s="14"/>
      <c r="F666" s="14"/>
      <c r="G666" s="14"/>
    </row>
    <row r="667" spans="1:7" ht="13.5">
      <c r="A667" s="19"/>
      <c r="B667" s="14"/>
      <c r="C667" s="14"/>
      <c r="D667" s="14"/>
      <c r="E667" s="14"/>
      <c r="F667" s="14"/>
      <c r="G667" s="14"/>
    </row>
    <row r="668" spans="1:7" ht="13.5">
      <c r="A668" s="19"/>
      <c r="B668" s="14"/>
      <c r="C668" s="14"/>
      <c r="D668" s="14"/>
      <c r="E668" s="14"/>
      <c r="F668" s="14"/>
      <c r="G668" s="14"/>
    </row>
    <row r="669" spans="1:7" ht="13.5">
      <c r="A669" s="19"/>
      <c r="B669" s="14"/>
      <c r="C669" s="14"/>
      <c r="D669" s="14"/>
      <c r="E669" s="14"/>
      <c r="F669" s="14"/>
      <c r="G669" s="14"/>
    </row>
    <row r="670" spans="1:7" ht="13.5">
      <c r="A670" s="19"/>
      <c r="B670" s="14"/>
      <c r="C670" s="14"/>
      <c r="D670" s="14"/>
      <c r="E670" s="14"/>
      <c r="F670" s="14"/>
      <c r="G670" s="14"/>
    </row>
    <row r="671" spans="1:7" ht="13.5">
      <c r="A671" s="19"/>
      <c r="B671" s="14"/>
      <c r="C671" s="14"/>
      <c r="D671" s="14"/>
      <c r="E671" s="14"/>
      <c r="F671" s="14"/>
      <c r="G671" s="14"/>
    </row>
    <row r="672" spans="1:7" ht="13.5">
      <c r="A672" s="19"/>
      <c r="B672" s="14"/>
      <c r="C672" s="14"/>
      <c r="D672" s="14"/>
      <c r="E672" s="14"/>
      <c r="F672" s="14"/>
      <c r="G672" s="14"/>
    </row>
    <row r="673" spans="1:7" ht="13.5">
      <c r="A673" s="19"/>
      <c r="B673" s="14"/>
      <c r="C673" s="14"/>
      <c r="D673" s="14"/>
      <c r="E673" s="14"/>
      <c r="F673" s="14"/>
      <c r="G673" s="14"/>
    </row>
    <row r="674" spans="1:7" ht="13.5">
      <c r="A674" s="19"/>
      <c r="B674" s="14"/>
      <c r="C674" s="14"/>
      <c r="D674" s="14"/>
      <c r="E674" s="14"/>
      <c r="F674" s="14"/>
      <c r="G674" s="14"/>
    </row>
    <row r="675" spans="1:7" ht="13.5">
      <c r="A675" s="19"/>
      <c r="B675" s="14"/>
      <c r="C675" s="14"/>
      <c r="D675" s="14"/>
      <c r="E675" s="14"/>
      <c r="F675" s="14"/>
      <c r="G675" s="14"/>
    </row>
    <row r="676" spans="1:7" ht="13.5">
      <c r="A676" s="19"/>
      <c r="B676" s="14"/>
      <c r="C676" s="14"/>
      <c r="D676" s="14"/>
      <c r="E676" s="14"/>
      <c r="F676" s="14"/>
      <c r="G676" s="14"/>
    </row>
    <row r="677" spans="1:7" ht="13.5">
      <c r="A677" s="19"/>
      <c r="B677" s="14"/>
      <c r="C677" s="14"/>
      <c r="D677" s="14"/>
      <c r="E677" s="14"/>
      <c r="F677" s="14"/>
      <c r="G677" s="14"/>
    </row>
    <row r="678" spans="1:7" ht="13.5">
      <c r="A678" s="19"/>
      <c r="B678" s="14"/>
      <c r="C678" s="14"/>
      <c r="D678" s="14"/>
      <c r="E678" s="14"/>
      <c r="F678" s="14"/>
      <c r="G678" s="14"/>
    </row>
    <row r="679" spans="1:7" ht="13.5">
      <c r="A679" s="19"/>
      <c r="B679" s="14"/>
      <c r="C679" s="14"/>
      <c r="D679" s="14"/>
      <c r="E679" s="14"/>
      <c r="F679" s="14"/>
      <c r="G679" s="14"/>
    </row>
    <row r="680" spans="1:7" ht="13.5">
      <c r="A680" s="19"/>
      <c r="B680" s="14"/>
      <c r="C680" s="14"/>
      <c r="D680" s="14"/>
      <c r="E680" s="14"/>
      <c r="F680" s="14"/>
      <c r="G680" s="14"/>
    </row>
    <row r="681" spans="1:7" ht="13.5">
      <c r="A681" s="19"/>
      <c r="B681" s="14"/>
      <c r="C681" s="14"/>
      <c r="D681" s="14"/>
      <c r="E681" s="14"/>
      <c r="F681" s="14"/>
      <c r="G681" s="14"/>
    </row>
    <row r="682" spans="1:7" ht="13.5">
      <c r="A682" s="19"/>
      <c r="B682" s="14"/>
      <c r="C682" s="14"/>
      <c r="D682" s="14"/>
      <c r="E682" s="14"/>
      <c r="F682" s="14"/>
      <c r="G682" s="14"/>
    </row>
    <row r="683" spans="1:7" ht="13.5">
      <c r="A683" s="19"/>
      <c r="B683" s="14"/>
      <c r="C683" s="14"/>
      <c r="D683" s="14"/>
      <c r="E683" s="14"/>
      <c r="F683" s="14"/>
      <c r="G683" s="14"/>
    </row>
    <row r="684" spans="1:7" ht="13.5">
      <c r="A684" s="19"/>
      <c r="B684" s="14"/>
      <c r="C684" s="14"/>
      <c r="D684" s="14"/>
      <c r="E684" s="14"/>
      <c r="F684" s="14"/>
      <c r="G684" s="14"/>
    </row>
    <row r="685" spans="1:7" ht="13.5">
      <c r="A685" s="19"/>
      <c r="B685" s="14"/>
      <c r="C685" s="14"/>
      <c r="D685" s="14"/>
      <c r="E685" s="14"/>
      <c r="F685" s="14"/>
      <c r="G685" s="14"/>
    </row>
    <row r="686" spans="1:7" ht="13.5">
      <c r="A686" s="19"/>
      <c r="B686" s="14"/>
      <c r="C686" s="14"/>
      <c r="D686" s="14"/>
      <c r="E686" s="14"/>
      <c r="F686" s="14"/>
      <c r="G686" s="14"/>
    </row>
    <row r="687" spans="1:7" ht="13.5">
      <c r="A687" s="19"/>
      <c r="B687" s="14"/>
      <c r="C687" s="14"/>
      <c r="D687" s="14"/>
      <c r="E687" s="14"/>
      <c r="F687" s="14"/>
      <c r="G687" s="14"/>
    </row>
    <row r="688" spans="1:7" ht="13.5">
      <c r="A688" s="19"/>
      <c r="B688" s="14"/>
      <c r="C688" s="14"/>
      <c r="D688" s="14"/>
      <c r="E688" s="14"/>
      <c r="F688" s="14"/>
      <c r="G688" s="14"/>
    </row>
    <row r="689" spans="1:7" ht="13.5">
      <c r="A689" s="19"/>
      <c r="B689" s="14"/>
      <c r="C689" s="14"/>
      <c r="D689" s="14"/>
      <c r="E689" s="14"/>
      <c r="F689" s="14"/>
      <c r="G689" s="14"/>
    </row>
    <row r="690" spans="1:7" ht="13.5">
      <c r="A690" s="19"/>
      <c r="B690" s="14"/>
      <c r="C690" s="14"/>
      <c r="D690" s="14"/>
      <c r="E690" s="14"/>
      <c r="F690" s="14"/>
      <c r="G690" s="14"/>
    </row>
    <row r="691" spans="1:7" ht="13.5">
      <c r="A691" s="19"/>
      <c r="B691" s="14"/>
      <c r="C691" s="14"/>
      <c r="D691" s="14"/>
      <c r="E691" s="14"/>
      <c r="F691" s="14"/>
      <c r="G691" s="14"/>
    </row>
    <row r="692" spans="1:7" ht="13.5">
      <c r="A692" s="19"/>
      <c r="B692" s="14"/>
      <c r="C692" s="14"/>
      <c r="D692" s="14"/>
      <c r="E692" s="14"/>
      <c r="F692" s="14"/>
      <c r="G692" s="14"/>
    </row>
    <row r="693" spans="1:7" ht="13.5">
      <c r="A693" s="19"/>
      <c r="B693" s="14"/>
      <c r="C693" s="14"/>
      <c r="D693" s="14"/>
      <c r="E693" s="14"/>
      <c r="F693" s="14"/>
      <c r="G693" s="14"/>
    </row>
    <row r="694" spans="1:7" ht="13.5">
      <c r="A694" s="19"/>
      <c r="B694" s="14"/>
      <c r="C694" s="14"/>
      <c r="D694" s="14"/>
      <c r="E694" s="14"/>
      <c r="F694" s="14"/>
      <c r="G694" s="14"/>
    </row>
    <row r="695" spans="1:7" ht="13.5">
      <c r="A695" s="19"/>
      <c r="B695" s="14"/>
      <c r="C695" s="14"/>
      <c r="D695" s="14"/>
      <c r="E695" s="14"/>
      <c r="F695" s="14"/>
      <c r="G695" s="14"/>
    </row>
    <row r="696" spans="1:7" ht="13.5">
      <c r="A696" s="19"/>
      <c r="B696" s="14"/>
      <c r="C696" s="14"/>
      <c r="D696" s="14"/>
      <c r="E696" s="14"/>
      <c r="F696" s="14"/>
      <c r="G696" s="14"/>
    </row>
    <row r="697" spans="1:7" ht="13.5">
      <c r="A697" s="19"/>
      <c r="B697" s="14"/>
      <c r="C697" s="14"/>
      <c r="D697" s="14"/>
      <c r="E697" s="14"/>
      <c r="F697" s="14"/>
      <c r="G697" s="14"/>
    </row>
    <row r="698" spans="1:7" ht="13.5">
      <c r="A698" s="19"/>
      <c r="B698" s="14"/>
      <c r="C698" s="14"/>
      <c r="D698" s="14"/>
      <c r="E698" s="14"/>
      <c r="F698" s="14"/>
      <c r="G698" s="14"/>
    </row>
    <row r="699" spans="1:7" ht="13.5">
      <c r="A699" s="19"/>
      <c r="B699" s="14"/>
      <c r="C699" s="14"/>
      <c r="D699" s="14"/>
      <c r="E699" s="14"/>
      <c r="F699" s="14"/>
      <c r="G699" s="14"/>
    </row>
    <row r="700" spans="1:7" ht="13.5">
      <c r="A700" s="19"/>
      <c r="B700" s="14"/>
      <c r="C700" s="14"/>
      <c r="D700" s="14"/>
      <c r="E700" s="14"/>
      <c r="F700" s="14"/>
      <c r="G700" s="14"/>
    </row>
    <row r="701" spans="1:7" ht="13.5">
      <c r="A701" s="19"/>
      <c r="B701" s="14"/>
      <c r="C701" s="14"/>
      <c r="D701" s="14"/>
      <c r="E701" s="14"/>
      <c r="F701" s="14"/>
      <c r="G701" s="14"/>
    </row>
    <row r="702" spans="1:7" ht="13.5">
      <c r="A702" s="19"/>
      <c r="B702" s="14"/>
      <c r="C702" s="14"/>
      <c r="D702" s="14"/>
      <c r="E702" s="14"/>
      <c r="F702" s="14"/>
      <c r="G702" s="14"/>
    </row>
    <row r="703" spans="1:7" ht="13.5">
      <c r="A703" s="19"/>
      <c r="B703" s="14"/>
      <c r="C703" s="14"/>
      <c r="D703" s="14"/>
      <c r="E703" s="14"/>
      <c r="F703" s="14"/>
      <c r="G703" s="14"/>
    </row>
    <row r="704" spans="1:7" ht="13.5">
      <c r="A704" s="19"/>
      <c r="B704" s="14"/>
      <c r="C704" s="14"/>
      <c r="D704" s="14"/>
      <c r="E704" s="14"/>
      <c r="F704" s="14"/>
      <c r="G704" s="14"/>
    </row>
    <row r="705" spans="1:7" ht="13.5">
      <c r="A705" s="19"/>
      <c r="B705" s="14"/>
      <c r="C705" s="14"/>
      <c r="D705" s="14"/>
      <c r="E705" s="14"/>
      <c r="F705" s="14"/>
      <c r="G705" s="14"/>
    </row>
    <row r="706" spans="1:7" ht="13.5">
      <c r="A706" s="19"/>
      <c r="B706" s="14"/>
      <c r="C706" s="14"/>
      <c r="D706" s="14"/>
      <c r="E706" s="14"/>
      <c r="F706" s="14"/>
      <c r="G706" s="14"/>
    </row>
    <row r="707" spans="1:7" ht="13.5">
      <c r="A707" s="19"/>
      <c r="B707" s="14"/>
      <c r="C707" s="14"/>
      <c r="D707" s="14"/>
      <c r="E707" s="14"/>
      <c r="F707" s="14"/>
      <c r="G707" s="14"/>
    </row>
    <row r="708" spans="1:7" ht="13.5">
      <c r="A708" s="19"/>
      <c r="B708" s="14"/>
      <c r="C708" s="14"/>
      <c r="D708" s="14"/>
      <c r="E708" s="14"/>
      <c r="F708" s="14"/>
      <c r="G708" s="14"/>
    </row>
    <row r="709" spans="1:7" ht="13.5">
      <c r="A709" s="19"/>
      <c r="B709" s="14"/>
      <c r="C709" s="14"/>
      <c r="D709" s="14"/>
      <c r="E709" s="14"/>
      <c r="F709" s="14"/>
      <c r="G709" s="14"/>
    </row>
    <row r="710" spans="1:7" ht="13.5">
      <c r="A710" s="19"/>
      <c r="B710" s="14"/>
      <c r="C710" s="14"/>
      <c r="D710" s="14"/>
      <c r="E710" s="14"/>
      <c r="F710" s="14"/>
      <c r="G710" s="14"/>
    </row>
    <row r="711" spans="1:7" ht="13.5">
      <c r="A711" s="19"/>
      <c r="B711" s="14"/>
      <c r="C711" s="14"/>
      <c r="D711" s="14"/>
      <c r="E711" s="14"/>
      <c r="F711" s="14"/>
      <c r="G711" s="14"/>
    </row>
    <row r="712" spans="1:7" ht="13.5">
      <c r="A712" s="19"/>
      <c r="B712" s="14"/>
      <c r="C712" s="14"/>
      <c r="D712" s="14"/>
      <c r="E712" s="14"/>
      <c r="F712" s="14"/>
      <c r="G712" s="14"/>
    </row>
    <row r="713" spans="1:7" ht="13.5">
      <c r="A713" s="19"/>
      <c r="B713" s="14"/>
      <c r="C713" s="14"/>
      <c r="D713" s="14"/>
      <c r="E713" s="14"/>
      <c r="F713" s="14"/>
      <c r="G713" s="14"/>
    </row>
    <row r="714" spans="1:7" ht="13.5">
      <c r="A714" s="19"/>
      <c r="B714" s="14"/>
      <c r="C714" s="14"/>
      <c r="D714" s="14"/>
      <c r="E714" s="14"/>
      <c r="F714" s="14"/>
      <c r="G714" s="14"/>
    </row>
    <row r="715" spans="1:7" ht="13.5">
      <c r="A715" s="19"/>
      <c r="B715" s="14"/>
      <c r="C715" s="14"/>
      <c r="D715" s="14"/>
      <c r="E715" s="14"/>
      <c r="F715" s="14"/>
      <c r="G715" s="14"/>
    </row>
    <row r="716" spans="1:7" ht="13.5">
      <c r="A716" s="19"/>
      <c r="B716" s="14"/>
      <c r="C716" s="14"/>
      <c r="D716" s="14"/>
      <c r="E716" s="14"/>
      <c r="F716" s="14"/>
      <c r="G716" s="14"/>
    </row>
    <row r="717" spans="1:7" ht="13.5">
      <c r="A717" s="19"/>
      <c r="B717" s="14"/>
      <c r="C717" s="14"/>
      <c r="D717" s="14"/>
      <c r="E717" s="14"/>
      <c r="F717" s="14"/>
      <c r="G717" s="14"/>
    </row>
    <row r="718" spans="1:7" ht="13.5">
      <c r="A718" s="19"/>
      <c r="B718" s="14"/>
      <c r="C718" s="14"/>
      <c r="D718" s="14"/>
      <c r="E718" s="14"/>
      <c r="F718" s="14"/>
      <c r="G718" s="14"/>
    </row>
    <row r="719" spans="1:7" ht="13.5">
      <c r="A719" s="19"/>
      <c r="B719" s="14"/>
      <c r="C719" s="14"/>
      <c r="D719" s="14"/>
      <c r="E719" s="14"/>
      <c r="F719" s="14"/>
      <c r="G719" s="14"/>
    </row>
    <row r="720" spans="1:7" ht="13.5">
      <c r="A720" s="19"/>
      <c r="B720" s="14"/>
      <c r="C720" s="14"/>
      <c r="D720" s="14"/>
      <c r="E720" s="14"/>
      <c r="F720" s="14"/>
      <c r="G720" s="14"/>
    </row>
    <row r="721" spans="1:7" ht="13.5">
      <c r="A721" s="19"/>
      <c r="B721" s="14"/>
      <c r="C721" s="14"/>
      <c r="D721" s="14"/>
      <c r="E721" s="14"/>
      <c r="F721" s="14"/>
      <c r="G721" s="14"/>
    </row>
    <row r="722" spans="1:7" ht="13.5">
      <c r="A722" s="19"/>
      <c r="B722" s="14"/>
      <c r="C722" s="14"/>
      <c r="D722" s="14"/>
      <c r="E722" s="14"/>
      <c r="F722" s="14"/>
      <c r="G722" s="14"/>
    </row>
    <row r="723" spans="1:7" ht="13.5">
      <c r="A723" s="19"/>
      <c r="B723" s="14"/>
      <c r="C723" s="14"/>
      <c r="D723" s="14"/>
      <c r="E723" s="14"/>
      <c r="F723" s="14"/>
      <c r="G723" s="14"/>
    </row>
    <row r="724" spans="1:7" ht="13.5">
      <c r="A724" s="19"/>
      <c r="B724" s="14"/>
      <c r="C724" s="14"/>
      <c r="D724" s="14"/>
      <c r="E724" s="14"/>
      <c r="F724" s="14"/>
      <c r="G724" s="14"/>
    </row>
    <row r="725" spans="1:7" ht="13.5">
      <c r="A725" s="19"/>
      <c r="B725" s="14"/>
      <c r="C725" s="14"/>
      <c r="D725" s="14"/>
      <c r="E725" s="14"/>
      <c r="F725" s="14"/>
      <c r="G725" s="14"/>
    </row>
    <row r="726" spans="1:7" ht="13.5">
      <c r="A726" s="19"/>
      <c r="B726" s="14"/>
      <c r="C726" s="14"/>
      <c r="D726" s="14"/>
      <c r="E726" s="14"/>
      <c r="F726" s="14"/>
      <c r="G726" s="14"/>
    </row>
    <row r="727" spans="1:7" ht="13.5">
      <c r="A727" s="19"/>
      <c r="B727" s="14"/>
      <c r="C727" s="14"/>
      <c r="D727" s="14"/>
      <c r="E727" s="14"/>
      <c r="F727" s="14"/>
      <c r="G727" s="14"/>
    </row>
    <row r="728" spans="1:7" ht="13.5">
      <c r="A728" s="19"/>
      <c r="B728" s="14"/>
      <c r="C728" s="14"/>
      <c r="D728" s="14"/>
      <c r="E728" s="14"/>
      <c r="F728" s="14"/>
      <c r="G728" s="14"/>
    </row>
    <row r="729" spans="1:7" ht="13.5">
      <c r="A729" s="19"/>
      <c r="B729" s="14"/>
      <c r="C729" s="14"/>
      <c r="D729" s="14"/>
      <c r="E729" s="14"/>
      <c r="F729" s="14"/>
      <c r="G729" s="14"/>
    </row>
    <row r="730" spans="1:7" ht="13.5">
      <c r="A730" s="19"/>
      <c r="B730" s="14"/>
      <c r="C730" s="14"/>
      <c r="D730" s="14"/>
      <c r="E730" s="14"/>
      <c r="F730" s="14"/>
      <c r="G730" s="14"/>
    </row>
    <row r="731" spans="1:7" ht="13.5">
      <c r="A731" s="19"/>
      <c r="B731" s="14"/>
      <c r="C731" s="14"/>
      <c r="D731" s="14"/>
      <c r="E731" s="14"/>
      <c r="F731" s="14"/>
      <c r="G731" s="14"/>
    </row>
    <row r="732" spans="1:7" ht="13.5">
      <c r="A732" s="19"/>
      <c r="B732" s="14"/>
      <c r="C732" s="14"/>
      <c r="D732" s="14"/>
      <c r="E732" s="14"/>
      <c r="F732" s="14"/>
      <c r="G732" s="14"/>
    </row>
    <row r="733" spans="1:7" ht="13.5">
      <c r="A733" s="19"/>
      <c r="B733" s="14"/>
      <c r="C733" s="14"/>
      <c r="D733" s="14"/>
      <c r="E733" s="14"/>
      <c r="F733" s="14"/>
      <c r="G733" s="14"/>
    </row>
    <row r="734" spans="1:7" ht="13.5">
      <c r="A734" s="19"/>
      <c r="B734" s="14"/>
      <c r="C734" s="14"/>
      <c r="D734" s="14"/>
      <c r="E734" s="14"/>
      <c r="F734" s="14"/>
      <c r="G734" s="14"/>
    </row>
    <row r="735" spans="1:7" ht="13.5">
      <c r="A735" s="19"/>
      <c r="B735" s="14"/>
      <c r="C735" s="14"/>
      <c r="D735" s="14"/>
      <c r="E735" s="14"/>
      <c r="F735" s="14"/>
      <c r="G735" s="14"/>
    </row>
    <row r="736" spans="1:7" ht="13.5">
      <c r="A736" s="19"/>
      <c r="B736" s="14"/>
      <c r="C736" s="14"/>
      <c r="D736" s="14"/>
      <c r="E736" s="14"/>
      <c r="F736" s="14"/>
      <c r="G736" s="14"/>
    </row>
    <row r="737" spans="1:7" ht="13.5">
      <c r="A737" s="19"/>
      <c r="B737" s="14"/>
      <c r="C737" s="14"/>
      <c r="D737" s="14"/>
      <c r="E737" s="14"/>
      <c r="F737" s="14"/>
      <c r="G737" s="14"/>
    </row>
    <row r="738" spans="1:7" ht="13.5">
      <c r="A738" s="19"/>
      <c r="B738" s="14"/>
      <c r="C738" s="14"/>
      <c r="D738" s="14"/>
      <c r="E738" s="14"/>
      <c r="F738" s="14"/>
      <c r="G738" s="14"/>
    </row>
    <row r="739" spans="1:7" ht="13.5">
      <c r="A739" s="19"/>
      <c r="B739" s="14"/>
      <c r="C739" s="14"/>
      <c r="D739" s="14"/>
      <c r="E739" s="14"/>
      <c r="F739" s="14"/>
      <c r="G739" s="14"/>
    </row>
    <row r="740" spans="1:7" ht="13.5">
      <c r="A740" s="19"/>
      <c r="B740" s="14"/>
      <c r="C740" s="14"/>
      <c r="D740" s="14"/>
      <c r="E740" s="14"/>
      <c r="F740" s="14"/>
      <c r="G740" s="14"/>
    </row>
    <row r="741" spans="1:7" ht="13.5">
      <c r="A741" s="19"/>
      <c r="B741" s="14"/>
      <c r="C741" s="14"/>
      <c r="D741" s="14"/>
      <c r="E741" s="14"/>
      <c r="F741" s="14"/>
      <c r="G741" s="14"/>
    </row>
    <row r="742" spans="1:7" ht="13.5">
      <c r="A742" s="19"/>
      <c r="B742" s="14"/>
      <c r="C742" s="14"/>
      <c r="D742" s="14"/>
      <c r="E742" s="14"/>
      <c r="F742" s="14"/>
      <c r="G742" s="14"/>
    </row>
    <row r="743" spans="1:7" ht="13.5">
      <c r="A743" s="19"/>
      <c r="B743" s="14"/>
      <c r="C743" s="14"/>
      <c r="D743" s="14"/>
      <c r="E743" s="14"/>
      <c r="F743" s="14"/>
      <c r="G743" s="14"/>
    </row>
    <row r="744" spans="1:7" ht="13.5">
      <c r="A744" s="19"/>
      <c r="B744" s="14"/>
      <c r="C744" s="14"/>
      <c r="D744" s="14"/>
      <c r="E744" s="14"/>
      <c r="F744" s="14"/>
      <c r="G744" s="14"/>
    </row>
    <row r="745" spans="1:7" ht="13.5">
      <c r="A745" s="19"/>
      <c r="B745" s="14"/>
      <c r="C745" s="14"/>
      <c r="D745" s="14"/>
      <c r="E745" s="14"/>
      <c r="F745" s="14"/>
      <c r="G745" s="14"/>
    </row>
    <row r="746" spans="1:7" ht="13.5">
      <c r="A746" s="19"/>
      <c r="B746" s="14"/>
      <c r="C746" s="14"/>
      <c r="D746" s="14"/>
      <c r="E746" s="14"/>
      <c r="F746" s="14"/>
      <c r="G746" s="14"/>
    </row>
    <row r="747" spans="1:7" ht="13.5">
      <c r="A747" s="19"/>
      <c r="B747" s="14"/>
      <c r="C747" s="14"/>
      <c r="D747" s="14"/>
      <c r="E747" s="14"/>
      <c r="F747" s="14"/>
      <c r="G747" s="14"/>
    </row>
    <row r="748" spans="1:7" ht="13.5">
      <c r="A748" s="19"/>
      <c r="B748" s="14"/>
      <c r="C748" s="14"/>
      <c r="D748" s="14"/>
      <c r="E748" s="14"/>
      <c r="F748" s="14"/>
      <c r="G748" s="14"/>
    </row>
    <row r="749" spans="1:7" ht="13.5">
      <c r="A749" s="19"/>
      <c r="B749" s="14"/>
      <c r="C749" s="14"/>
      <c r="D749" s="14"/>
      <c r="E749" s="14"/>
      <c r="F749" s="14"/>
      <c r="G749" s="14"/>
    </row>
    <row r="750" spans="1:7" ht="13.5">
      <c r="A750" s="19"/>
      <c r="B750" s="14"/>
      <c r="C750" s="14"/>
      <c r="D750" s="14"/>
      <c r="E750" s="14"/>
      <c r="F750" s="14"/>
      <c r="G750" s="14"/>
    </row>
    <row r="751" spans="1:7" ht="13.5">
      <c r="A751" s="19"/>
      <c r="B751" s="14"/>
      <c r="C751" s="14"/>
      <c r="D751" s="14"/>
      <c r="E751" s="14"/>
      <c r="F751" s="14"/>
      <c r="G751" s="14"/>
    </row>
    <row r="752" spans="1:7" ht="13.5">
      <c r="A752" s="19"/>
      <c r="B752" s="14"/>
      <c r="C752" s="14"/>
      <c r="D752" s="14"/>
      <c r="E752" s="14"/>
      <c r="F752" s="14"/>
      <c r="G752" s="14"/>
    </row>
    <row r="753" spans="1:7" ht="13.5">
      <c r="A753" s="19"/>
      <c r="B753" s="14"/>
      <c r="C753" s="14"/>
      <c r="D753" s="14"/>
      <c r="E753" s="14"/>
      <c r="F753" s="14"/>
      <c r="G753" s="14"/>
    </row>
    <row r="754" spans="1:7" ht="13.5">
      <c r="A754" s="19"/>
      <c r="B754" s="14"/>
      <c r="C754" s="14"/>
      <c r="D754" s="14"/>
      <c r="E754" s="14"/>
      <c r="F754" s="14"/>
      <c r="G754" s="14"/>
    </row>
    <row r="755" spans="1:7" ht="13.5">
      <c r="A755" s="19"/>
      <c r="B755" s="14"/>
      <c r="C755" s="14"/>
      <c r="D755" s="14"/>
      <c r="E755" s="14"/>
      <c r="F755" s="14"/>
      <c r="G755" s="14"/>
    </row>
    <row r="756" spans="1:7" ht="13.5">
      <c r="A756" s="19"/>
      <c r="B756" s="14"/>
      <c r="C756" s="14"/>
      <c r="D756" s="14"/>
      <c r="E756" s="14"/>
      <c r="F756" s="14"/>
      <c r="G756" s="14"/>
    </row>
    <row r="757" spans="1:7" ht="13.5">
      <c r="A757" s="19"/>
      <c r="B757" s="14"/>
      <c r="C757" s="14"/>
      <c r="D757" s="14"/>
      <c r="E757" s="14"/>
      <c r="F757" s="14"/>
      <c r="G757" s="14"/>
    </row>
    <row r="758" spans="1:7" ht="13.5">
      <c r="A758" s="19"/>
      <c r="B758" s="14"/>
      <c r="C758" s="14"/>
      <c r="D758" s="14"/>
      <c r="E758" s="14"/>
      <c r="F758" s="14"/>
      <c r="G758" s="14"/>
    </row>
    <row r="759" spans="1:7" ht="13.5">
      <c r="A759" s="19"/>
      <c r="B759" s="14"/>
      <c r="C759" s="14"/>
      <c r="D759" s="14"/>
      <c r="E759" s="14"/>
      <c r="F759" s="14"/>
      <c r="G759" s="14"/>
    </row>
    <row r="760" spans="1:7" ht="13.5">
      <c r="A760" s="19"/>
      <c r="B760" s="14"/>
      <c r="C760" s="14"/>
      <c r="D760" s="14"/>
      <c r="E760" s="14"/>
      <c r="F760" s="14"/>
      <c r="G760" s="14"/>
    </row>
    <row r="761" spans="1:7" ht="13.5">
      <c r="A761" s="19"/>
      <c r="B761" s="14"/>
      <c r="C761" s="14"/>
      <c r="D761" s="14"/>
      <c r="E761" s="14"/>
      <c r="F761" s="14"/>
      <c r="G761" s="14"/>
    </row>
    <row r="762" spans="1:7" ht="13.5">
      <c r="A762" s="19"/>
      <c r="B762" s="14"/>
      <c r="C762" s="14"/>
      <c r="D762" s="14"/>
      <c r="E762" s="14"/>
      <c r="F762" s="14"/>
      <c r="G762" s="14"/>
    </row>
    <row r="763" spans="1:7" ht="13.5">
      <c r="A763" s="19"/>
      <c r="B763" s="14"/>
      <c r="C763" s="14"/>
      <c r="D763" s="14"/>
      <c r="E763" s="14"/>
      <c r="F763" s="14"/>
      <c r="G763" s="14"/>
    </row>
    <row r="764" spans="1:7" ht="13.5">
      <c r="A764" s="19"/>
      <c r="B764" s="14"/>
      <c r="C764" s="14"/>
      <c r="D764" s="14"/>
      <c r="E764" s="14"/>
      <c r="F764" s="14"/>
      <c r="G764" s="14"/>
    </row>
    <row r="765" spans="1:7" ht="13.5">
      <c r="A765" s="19"/>
      <c r="B765" s="14"/>
      <c r="C765" s="14"/>
      <c r="D765" s="14"/>
      <c r="E765" s="14"/>
      <c r="F765" s="14"/>
      <c r="G765" s="14"/>
    </row>
    <row r="766" spans="1:7" ht="13.5">
      <c r="A766" s="19"/>
      <c r="B766" s="14"/>
      <c r="C766" s="14"/>
      <c r="D766" s="14"/>
      <c r="E766" s="14"/>
      <c r="F766" s="14"/>
      <c r="G766" s="14"/>
    </row>
    <row r="767" spans="1:7" ht="13.5">
      <c r="A767" s="19"/>
      <c r="B767" s="14"/>
      <c r="C767" s="14"/>
      <c r="D767" s="14"/>
      <c r="E767" s="14"/>
      <c r="F767" s="14"/>
      <c r="G767" s="14"/>
    </row>
    <row r="768" spans="1:7" ht="13.5">
      <c r="A768" s="19"/>
      <c r="B768" s="14"/>
      <c r="C768" s="14"/>
      <c r="D768" s="14"/>
      <c r="E768" s="14"/>
      <c r="F768" s="14"/>
      <c r="G768" s="14"/>
    </row>
    <row r="769" spans="1:7" ht="13.5">
      <c r="A769" s="19"/>
      <c r="B769" s="14"/>
      <c r="C769" s="14"/>
      <c r="D769" s="14"/>
      <c r="E769" s="14"/>
      <c r="F769" s="14"/>
      <c r="G769" s="14"/>
    </row>
    <row r="770" spans="1:7" ht="13.5">
      <c r="A770" s="19"/>
      <c r="B770" s="14"/>
      <c r="C770" s="14"/>
      <c r="D770" s="14"/>
      <c r="E770" s="14"/>
      <c r="F770" s="14"/>
      <c r="G770" s="14"/>
    </row>
    <row r="771" spans="1:7" ht="13.5">
      <c r="A771" s="19"/>
      <c r="B771" s="14"/>
      <c r="C771" s="14"/>
      <c r="D771" s="14"/>
      <c r="E771" s="14"/>
      <c r="F771" s="14"/>
      <c r="G771" s="14"/>
    </row>
    <row r="772" spans="1:7" ht="13.5">
      <c r="A772" s="19"/>
      <c r="B772" s="14"/>
      <c r="C772" s="14"/>
      <c r="D772" s="14"/>
      <c r="E772" s="14"/>
      <c r="F772" s="14"/>
      <c r="G772" s="14"/>
    </row>
    <row r="773" spans="1:7" ht="13.5">
      <c r="A773" s="19"/>
      <c r="B773" s="14"/>
      <c r="C773" s="14"/>
      <c r="D773" s="14"/>
      <c r="E773" s="14"/>
      <c r="F773" s="14"/>
      <c r="G773" s="14"/>
    </row>
    <row r="774" spans="1:7" ht="13.5">
      <c r="A774" s="19"/>
      <c r="B774" s="14"/>
      <c r="C774" s="14"/>
      <c r="D774" s="14"/>
      <c r="E774" s="14"/>
      <c r="F774" s="14"/>
      <c r="G774" s="14"/>
    </row>
    <row r="775" spans="1:7" ht="13.5">
      <c r="A775" s="19"/>
      <c r="B775" s="14"/>
      <c r="C775" s="14"/>
      <c r="D775" s="14"/>
      <c r="E775" s="14"/>
      <c r="F775" s="14"/>
      <c r="G775" s="14"/>
    </row>
    <row r="776" spans="1:7" ht="13.5">
      <c r="A776" s="19"/>
      <c r="B776" s="14"/>
      <c r="C776" s="14"/>
      <c r="D776" s="14"/>
      <c r="E776" s="14"/>
      <c r="F776" s="14"/>
      <c r="G776" s="14"/>
    </row>
    <row r="777" spans="1:7" ht="13.5">
      <c r="A777" s="19"/>
      <c r="B777" s="14"/>
      <c r="C777" s="14"/>
      <c r="D777" s="14"/>
      <c r="E777" s="14"/>
      <c r="F777" s="14"/>
      <c r="G777" s="14"/>
    </row>
    <row r="778" spans="1:7" ht="13.5">
      <c r="A778" s="19"/>
      <c r="B778" s="14"/>
      <c r="C778" s="14"/>
      <c r="D778" s="14"/>
      <c r="E778" s="14"/>
      <c r="F778" s="14"/>
      <c r="G778" s="14"/>
    </row>
    <row r="779" spans="1:7" ht="13.5">
      <c r="A779" s="19"/>
      <c r="B779" s="14"/>
      <c r="C779" s="14"/>
      <c r="D779" s="14"/>
      <c r="E779" s="14"/>
      <c r="F779" s="14"/>
      <c r="G779" s="14"/>
    </row>
    <row r="780" spans="1:7" ht="13.5">
      <c r="A780" s="19"/>
      <c r="B780" s="14"/>
      <c r="C780" s="14"/>
      <c r="D780" s="14"/>
      <c r="E780" s="14"/>
      <c r="F780" s="14"/>
      <c r="G780" s="14"/>
    </row>
    <row r="781" spans="1:7" ht="13.5">
      <c r="A781" s="19"/>
      <c r="B781" s="14"/>
      <c r="C781" s="14"/>
      <c r="D781" s="14"/>
      <c r="E781" s="14"/>
      <c r="F781" s="14"/>
      <c r="G781" s="14"/>
    </row>
    <row r="782" spans="1:7" ht="13.5">
      <c r="A782" s="19"/>
      <c r="B782" s="14"/>
      <c r="C782" s="14"/>
      <c r="D782" s="14"/>
      <c r="E782" s="14"/>
      <c r="F782" s="14"/>
      <c r="G782" s="14"/>
    </row>
    <row r="783" spans="1:7" ht="13.5">
      <c r="A783" s="19"/>
      <c r="B783" s="14"/>
      <c r="C783" s="14"/>
      <c r="D783" s="14"/>
      <c r="E783" s="14"/>
      <c r="F783" s="14"/>
      <c r="G783" s="14"/>
    </row>
    <row r="784" spans="1:7" ht="13.5">
      <c r="A784" s="19"/>
      <c r="B784" s="14"/>
      <c r="C784" s="14"/>
      <c r="D784" s="14"/>
      <c r="E784" s="14"/>
      <c r="F784" s="14"/>
      <c r="G784" s="14"/>
    </row>
    <row r="785" spans="1:7" ht="13.5">
      <c r="A785" s="19"/>
      <c r="B785" s="14"/>
      <c r="C785" s="14"/>
      <c r="D785" s="14"/>
      <c r="E785" s="14"/>
      <c r="F785" s="14"/>
      <c r="G785" s="14"/>
    </row>
    <row r="786" spans="1:7" ht="13.5">
      <c r="A786" s="19"/>
      <c r="B786" s="14"/>
      <c r="C786" s="14"/>
      <c r="D786" s="14"/>
      <c r="E786" s="14"/>
      <c r="F786" s="14"/>
      <c r="G786" s="14"/>
    </row>
    <row r="787" spans="1:7" ht="13.5">
      <c r="A787" s="19"/>
      <c r="B787" s="14"/>
      <c r="C787" s="14"/>
      <c r="D787" s="14"/>
      <c r="E787" s="14"/>
      <c r="F787" s="14"/>
      <c r="G787" s="14"/>
    </row>
    <row r="788" spans="1:7" ht="13.5">
      <c r="A788" s="19"/>
      <c r="B788" s="14"/>
      <c r="C788" s="14"/>
      <c r="D788" s="14"/>
      <c r="E788" s="14"/>
      <c r="F788" s="14"/>
      <c r="G788" s="14"/>
    </row>
    <row r="789" spans="1:7" ht="13.5">
      <c r="A789" s="19"/>
      <c r="B789" s="14"/>
      <c r="C789" s="14"/>
      <c r="D789" s="14"/>
      <c r="E789" s="14"/>
      <c r="F789" s="14"/>
      <c r="G789" s="14"/>
    </row>
    <row r="790" spans="1:7" ht="13.5">
      <c r="A790" s="19"/>
      <c r="B790" s="14"/>
      <c r="C790" s="14"/>
      <c r="D790" s="14"/>
      <c r="E790" s="14"/>
      <c r="F790" s="14"/>
      <c r="G790" s="14"/>
    </row>
    <row r="791" spans="1:7" ht="13.5">
      <c r="A791" s="19"/>
      <c r="B791" s="14"/>
      <c r="C791" s="14"/>
      <c r="D791" s="14"/>
      <c r="E791" s="14"/>
      <c r="F791" s="14"/>
      <c r="G791" s="14"/>
    </row>
    <row r="792" spans="1:7" ht="13.5">
      <c r="A792" s="19"/>
      <c r="B792" s="14"/>
      <c r="C792" s="14"/>
      <c r="D792" s="14"/>
      <c r="E792" s="14"/>
      <c r="F792" s="14"/>
      <c r="G792" s="14"/>
    </row>
    <row r="793" spans="1:7" ht="13.5">
      <c r="A793" s="19"/>
      <c r="B793" s="14"/>
      <c r="C793" s="14"/>
      <c r="D793" s="14"/>
      <c r="E793" s="14"/>
      <c r="F793" s="14"/>
      <c r="G793" s="14"/>
    </row>
    <row r="794" spans="1:7" ht="13.5">
      <c r="A794" s="19"/>
      <c r="B794" s="14"/>
      <c r="C794" s="14"/>
      <c r="D794" s="14"/>
      <c r="E794" s="14"/>
      <c r="F794" s="14"/>
      <c r="G794" s="14"/>
    </row>
    <row r="795" spans="1:7" ht="13.5">
      <c r="A795" s="19"/>
      <c r="B795" s="14"/>
      <c r="C795" s="14"/>
      <c r="D795" s="14"/>
      <c r="E795" s="14"/>
      <c r="F795" s="14"/>
      <c r="G795" s="14"/>
    </row>
    <row r="796" spans="1:7" ht="13.5">
      <c r="A796" s="19"/>
      <c r="B796" s="14"/>
      <c r="C796" s="14"/>
      <c r="D796" s="14"/>
      <c r="E796" s="14"/>
      <c r="F796" s="14"/>
      <c r="G796" s="14"/>
    </row>
    <row r="797" spans="1:7" ht="13.5">
      <c r="A797" s="19"/>
      <c r="B797" s="14"/>
      <c r="C797" s="14"/>
      <c r="D797" s="14"/>
      <c r="E797" s="14"/>
      <c r="F797" s="14"/>
      <c r="G797" s="14"/>
    </row>
    <row r="798" spans="1:7" ht="13.5">
      <c r="A798" s="19"/>
      <c r="B798" s="14"/>
      <c r="C798" s="14"/>
      <c r="D798" s="14"/>
      <c r="E798" s="14"/>
      <c r="F798" s="14"/>
      <c r="G798" s="14"/>
    </row>
    <row r="799" spans="1:7" ht="13.5">
      <c r="A799" s="19"/>
      <c r="B799" s="14"/>
      <c r="C799" s="14"/>
      <c r="D799" s="14"/>
      <c r="E799" s="14"/>
      <c r="F799" s="14"/>
      <c r="G799" s="14"/>
    </row>
    <row r="800" spans="1:7" ht="13.5">
      <c r="A800" s="19"/>
      <c r="B800" s="14"/>
      <c r="C800" s="14"/>
      <c r="D800" s="14"/>
      <c r="E800" s="14"/>
      <c r="F800" s="14"/>
      <c r="G800" s="14"/>
    </row>
    <row r="801" spans="1:7" ht="13.5">
      <c r="A801" s="19"/>
      <c r="B801" s="14"/>
      <c r="C801" s="14"/>
      <c r="D801" s="14"/>
      <c r="E801" s="14"/>
      <c r="F801" s="14"/>
      <c r="G801" s="14"/>
    </row>
  </sheetData>
  <mergeCells count="1">
    <mergeCell ref="C3:D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8"/>
  <sheetViews>
    <sheetView tabSelected="1" workbookViewId="0" topLeftCell="A29">
      <selection activeCell="G57" sqref="G57:I60"/>
    </sheetView>
  </sheetViews>
  <sheetFormatPr defaultColWidth="9.00390625" defaultRowHeight="13.5"/>
  <cols>
    <col min="1" max="1" width="2.50390625" style="0" customWidth="1"/>
    <col min="2" max="2" width="7.625" style="63" customWidth="1"/>
    <col min="3" max="3" width="6.125" style="63" customWidth="1"/>
    <col min="4" max="17" width="2.75390625" style="0" customWidth="1"/>
    <col min="18" max="18" width="3.25390625" style="0" customWidth="1"/>
    <col min="19" max="19" width="3.50390625" style="0" hidden="1" customWidth="1"/>
    <col min="20" max="20" width="3.625" style="0" customWidth="1"/>
    <col min="21" max="21" width="3.50390625" style="0" hidden="1" customWidth="1"/>
    <col min="22" max="22" width="3.625" style="0" customWidth="1"/>
    <col min="23" max="23" width="3.75390625" style="0" hidden="1" customWidth="1"/>
    <col min="24" max="24" width="3.625" style="0" customWidth="1"/>
    <col min="25" max="25" width="4.625" style="0" customWidth="1"/>
    <col min="26" max="26" width="3.625" style="0" customWidth="1"/>
    <col min="27" max="27" width="4.50390625" style="0" customWidth="1"/>
    <col min="28" max="28" width="12.75390625" style="0" hidden="1" customWidth="1"/>
    <col min="29" max="29" width="10.00390625" style="0" hidden="1" customWidth="1"/>
    <col min="30" max="30" width="3.00390625" style="0" customWidth="1"/>
    <col min="38" max="38" width="6.25390625" style="0" customWidth="1"/>
    <col min="39" max="39" width="5.375" style="0" customWidth="1"/>
  </cols>
  <sheetData>
    <row r="1" spans="1:27" ht="13.5">
      <c r="A1" s="130"/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0"/>
    </row>
    <row r="2" spans="1:29" ht="14.25" customHeight="1" thickBot="1">
      <c r="A2" s="144"/>
      <c r="B2" s="259" t="s">
        <v>15</v>
      </c>
      <c r="C2" s="259"/>
      <c r="D2" s="259"/>
      <c r="E2" s="259"/>
      <c r="F2" s="259"/>
      <c r="G2" s="259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0"/>
      <c r="AB2" t="s">
        <v>23</v>
      </c>
      <c r="AC2" s="14"/>
    </row>
    <row r="3" spans="1:30" ht="15" customHeight="1" thickBot="1">
      <c r="A3" s="144"/>
      <c r="B3" s="264" t="s">
        <v>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6"/>
      <c r="AA3" s="130"/>
      <c r="AB3" s="133"/>
      <c r="AC3" s="133"/>
      <c r="AD3" s="130"/>
    </row>
    <row r="4" spans="1:39" ht="30" customHeight="1" thickBot="1">
      <c r="A4" s="144"/>
      <c r="B4" s="272"/>
      <c r="C4" s="273"/>
      <c r="D4" s="290" t="str">
        <f>'予選リーグ組合せ表'!B26</f>
        <v>SWAT</v>
      </c>
      <c r="E4" s="291"/>
      <c r="F4" s="291"/>
      <c r="G4" s="278" t="str">
        <f>'予選リーグ組合せ表'!B27</f>
        <v>キングmasa</v>
      </c>
      <c r="H4" s="278"/>
      <c r="I4" s="278"/>
      <c r="J4" s="278" t="str">
        <f>'予選リーグ組合せ表'!B28</f>
        <v>PNJ</v>
      </c>
      <c r="K4" s="278"/>
      <c r="L4" s="278"/>
      <c r="M4" s="278" t="str">
        <f>'予選リーグ組合せ表'!B29</f>
        <v>甘太</v>
      </c>
      <c r="N4" s="278"/>
      <c r="O4" s="278"/>
      <c r="P4" s="278">
        <f>'予選リーグ組合せ表'!B30</f>
        <v>0</v>
      </c>
      <c r="Q4" s="278"/>
      <c r="R4" s="278"/>
      <c r="S4" s="277" t="s">
        <v>37</v>
      </c>
      <c r="T4" s="279"/>
      <c r="U4" s="276" t="s">
        <v>12</v>
      </c>
      <c r="V4" s="279"/>
      <c r="W4" s="276" t="s">
        <v>13</v>
      </c>
      <c r="X4" s="277"/>
      <c r="Y4" s="64" t="s">
        <v>14</v>
      </c>
      <c r="Z4" s="65" t="s">
        <v>38</v>
      </c>
      <c r="AA4" s="130"/>
      <c r="AB4" s="134" t="s">
        <v>24</v>
      </c>
      <c r="AC4" s="135" t="s">
        <v>9</v>
      </c>
      <c r="AD4" s="130"/>
      <c r="AE4" s="11" t="s">
        <v>25</v>
      </c>
      <c r="AF4" s="3"/>
      <c r="AG4" s="3"/>
      <c r="AH4" s="3"/>
      <c r="AI4" s="3"/>
      <c r="AJ4" s="3"/>
      <c r="AK4" s="3"/>
      <c r="AL4" s="3"/>
      <c r="AM4" s="4"/>
    </row>
    <row r="5" spans="1:39" ht="10.5" customHeight="1" thickTop="1">
      <c r="A5" s="144"/>
      <c r="B5" s="237" t="str">
        <f>'予選リーグ組合せ表'!B26</f>
        <v>SWAT</v>
      </c>
      <c r="C5" s="236" t="s">
        <v>54</v>
      </c>
      <c r="D5" s="299"/>
      <c r="E5" s="300"/>
      <c r="F5" s="301"/>
      <c r="G5" s="66">
        <v>8</v>
      </c>
      <c r="H5" s="67"/>
      <c r="I5" s="68">
        <v>0</v>
      </c>
      <c r="J5" s="66"/>
      <c r="K5" s="67"/>
      <c r="L5" s="68"/>
      <c r="M5" s="66"/>
      <c r="N5" s="67"/>
      <c r="O5" s="68"/>
      <c r="P5" s="66"/>
      <c r="Q5" s="67"/>
      <c r="R5" s="69"/>
      <c r="S5" s="70">
        <f ca="1">IF(CELL("type",G5)&lt;&gt;"b",IF(G5-I5=0,1,IF(G5-I5&gt;0,3,0)),0)+IF(CELL("type",M5)&lt;&gt;"b",IF(M5-O5=0,1,IF(M5-O5&gt;0,3,0)),0)+IF(CELL("type",P5)&lt;&gt;"b",IF(P5-R5=0,1,IF(P5-R5&gt;0,3,0)),0)+IF(CELL("type",J5)&lt;&gt;"b",IF(J5-L5=0,1,IF(J5-L5&gt;0,3,0)),0)</f>
        <v>3</v>
      </c>
      <c r="T5" s="199">
        <f>+S5+S7</f>
        <v>3</v>
      </c>
      <c r="U5" s="71">
        <f>+G5+M5+P5+J5</f>
        <v>8</v>
      </c>
      <c r="V5" s="198">
        <f>+U5+U7</f>
        <v>8</v>
      </c>
      <c r="W5" s="71">
        <f>+I5+O5+R5+L5</f>
        <v>0</v>
      </c>
      <c r="X5" s="198">
        <f>+W5+W7</f>
        <v>0</v>
      </c>
      <c r="Y5" s="231">
        <f>+V5-X5</f>
        <v>8</v>
      </c>
      <c r="Z5" s="226">
        <f>AC5</f>
        <v>1</v>
      </c>
      <c r="AA5" s="130"/>
      <c r="AB5" s="246">
        <f>(T5*10000)+(Y5*100)+V5</f>
        <v>30808</v>
      </c>
      <c r="AC5" s="245">
        <f>RANK(AB5,$AB$5:$AB$23)</f>
        <v>1</v>
      </c>
      <c r="AD5" s="130"/>
      <c r="AE5" s="5" t="s">
        <v>27</v>
      </c>
      <c r="AF5" s="6"/>
      <c r="AG5" s="6"/>
      <c r="AH5" s="6"/>
      <c r="AI5" s="6"/>
      <c r="AJ5" s="6"/>
      <c r="AK5" s="6"/>
      <c r="AL5" s="6"/>
      <c r="AM5" s="7"/>
    </row>
    <row r="6" spans="1:39" ht="10.5" customHeight="1">
      <c r="A6" s="144"/>
      <c r="B6" s="252"/>
      <c r="C6" s="202"/>
      <c r="D6" s="302"/>
      <c r="E6" s="303"/>
      <c r="F6" s="304"/>
      <c r="G6" s="196"/>
      <c r="H6" s="174"/>
      <c r="I6" s="175"/>
      <c r="J6" s="196"/>
      <c r="K6" s="174"/>
      <c r="L6" s="175"/>
      <c r="M6" s="196"/>
      <c r="N6" s="174"/>
      <c r="O6" s="175"/>
      <c r="P6" s="196"/>
      <c r="Q6" s="174"/>
      <c r="R6" s="180"/>
      <c r="S6" s="70"/>
      <c r="T6" s="288"/>
      <c r="U6" s="71"/>
      <c r="V6" s="254"/>
      <c r="W6" s="71"/>
      <c r="X6" s="254"/>
      <c r="Y6" s="224"/>
      <c r="Z6" s="247"/>
      <c r="AA6" s="130"/>
      <c r="AB6" s="246"/>
      <c r="AC6" s="245"/>
      <c r="AD6" s="130"/>
      <c r="AE6" s="5"/>
      <c r="AF6" s="6"/>
      <c r="AG6" s="6"/>
      <c r="AH6" s="6"/>
      <c r="AI6" s="6"/>
      <c r="AJ6" s="6"/>
      <c r="AK6" s="6"/>
      <c r="AL6" s="6"/>
      <c r="AM6" s="7"/>
    </row>
    <row r="7" spans="1:39" ht="10.5" customHeight="1">
      <c r="A7" s="144"/>
      <c r="B7" s="252"/>
      <c r="C7" s="203" t="s">
        <v>55</v>
      </c>
      <c r="D7" s="302"/>
      <c r="E7" s="303"/>
      <c r="F7" s="304"/>
      <c r="G7" s="72"/>
      <c r="H7" s="73"/>
      <c r="I7" s="74"/>
      <c r="J7" s="72"/>
      <c r="K7" s="73"/>
      <c r="L7" s="74"/>
      <c r="M7" s="72"/>
      <c r="N7" s="73"/>
      <c r="O7" s="74"/>
      <c r="P7" s="72"/>
      <c r="Q7" s="73"/>
      <c r="R7" s="75"/>
      <c r="S7" s="70">
        <f ca="1">IF(CELL("type",G7)&lt;&gt;"b",IF(G7-I7=0,1,IF(G7-I7&gt;0,3,0)),0)+IF(CELL("type",M7)&lt;&gt;"b",IF(M7-O7=0,1,IF(M7-O7&gt;0,3,0)),0)+IF(CELL("type",P7)&lt;&gt;"b",IF(P7-R7=0,1,IF(P7-R7&gt;0,3,0)),0)+IF(CELL("type",J7)&lt;&gt;"b",IF(J7-L7=0,1,IF(J7-L7&gt;0,3,0)),0)</f>
        <v>0</v>
      </c>
      <c r="T7" s="288"/>
      <c r="U7" s="71">
        <f>+G7+M7+P7+J7</f>
        <v>0</v>
      </c>
      <c r="V7" s="254"/>
      <c r="W7" s="71">
        <f>+I7+O7+R7+L7</f>
        <v>0</v>
      </c>
      <c r="X7" s="254"/>
      <c r="Y7" s="224"/>
      <c r="Z7" s="247"/>
      <c r="AA7" s="130"/>
      <c r="AB7" s="246"/>
      <c r="AC7" s="245"/>
      <c r="AD7" s="130"/>
      <c r="AE7" s="5" t="s">
        <v>26</v>
      </c>
      <c r="AF7" s="6"/>
      <c r="AG7" s="6"/>
      <c r="AH7" s="6"/>
      <c r="AI7" s="6"/>
      <c r="AJ7" s="6"/>
      <c r="AK7" s="6"/>
      <c r="AL7" s="6"/>
      <c r="AM7" s="7"/>
    </row>
    <row r="8" spans="1:39" ht="10.5" customHeight="1">
      <c r="A8" s="144"/>
      <c r="B8" s="313"/>
      <c r="C8" s="235"/>
      <c r="D8" s="305"/>
      <c r="E8" s="306"/>
      <c r="F8" s="307"/>
      <c r="G8" s="195"/>
      <c r="H8" s="182"/>
      <c r="I8" s="183"/>
      <c r="J8" s="195"/>
      <c r="K8" s="182"/>
      <c r="L8" s="183"/>
      <c r="M8" s="195"/>
      <c r="N8" s="182"/>
      <c r="O8" s="183"/>
      <c r="P8" s="195"/>
      <c r="Q8" s="182"/>
      <c r="R8" s="185"/>
      <c r="S8" s="76"/>
      <c r="T8" s="289"/>
      <c r="U8" s="77"/>
      <c r="V8" s="255"/>
      <c r="W8" s="77"/>
      <c r="X8" s="255"/>
      <c r="Y8" s="232"/>
      <c r="Z8" s="248"/>
      <c r="AA8" s="130"/>
      <c r="AB8" s="136"/>
      <c r="AC8" s="137"/>
      <c r="AD8" s="130"/>
      <c r="AE8" s="5"/>
      <c r="AF8" s="6"/>
      <c r="AG8" s="6"/>
      <c r="AH8" s="6"/>
      <c r="AI8" s="6"/>
      <c r="AJ8" s="6"/>
      <c r="AK8" s="6"/>
      <c r="AL8" s="6"/>
      <c r="AM8" s="7"/>
    </row>
    <row r="9" spans="1:39" ht="10.5" customHeight="1">
      <c r="A9" s="144"/>
      <c r="B9" s="240" t="str">
        <f>'予選リーグ組合せ表'!B27</f>
        <v>キングmasa</v>
      </c>
      <c r="C9" s="201" t="s">
        <v>54</v>
      </c>
      <c r="D9" s="68">
        <v>0</v>
      </c>
      <c r="E9" s="67"/>
      <c r="F9" s="68">
        <v>8</v>
      </c>
      <c r="G9" s="308"/>
      <c r="H9" s="309"/>
      <c r="I9" s="310"/>
      <c r="J9" s="66"/>
      <c r="K9" s="67"/>
      <c r="L9" s="68"/>
      <c r="M9" s="66"/>
      <c r="N9" s="67"/>
      <c r="O9" s="68"/>
      <c r="P9" s="66"/>
      <c r="Q9" s="67"/>
      <c r="R9" s="69"/>
      <c r="S9" s="70">
        <f ca="1">IF(CELL("type",D9)&lt;&gt;"b",IF(D9-F9=0,1,IF(D9-F9&gt;0,3,0)),0)+IF(CELL("type",M9)&lt;&gt;"b",IF(M9-O9=0,1,IF(M9-O9&gt;0,3,0)),0)+IF(CELL("type",P9)&lt;&gt;"b",IF(P9-R9=0,1,IF(P9-R9&gt;0,3,0)),0)+IF(CELL("type",J9)&lt;&gt;"b",IF(J9-L9=0,1,IF(J9-L9&gt;0,3,0)),0)</f>
        <v>0</v>
      </c>
      <c r="T9" s="200">
        <f>+S9+S11</f>
        <v>0</v>
      </c>
      <c r="U9" s="78">
        <f>+D9+M9+P9+J9</f>
        <v>0</v>
      </c>
      <c r="V9" s="197">
        <f>+U9+U11</f>
        <v>0</v>
      </c>
      <c r="W9" s="78">
        <f>+F9+O9+R9+L9</f>
        <v>8</v>
      </c>
      <c r="X9" s="197">
        <f>+W9+W11</f>
        <v>8</v>
      </c>
      <c r="Y9" s="223">
        <f>+V9-X9</f>
        <v>-8</v>
      </c>
      <c r="Z9" s="229">
        <f>AC9</f>
        <v>5</v>
      </c>
      <c r="AA9" s="130"/>
      <c r="AB9" s="246">
        <f>(T9*10000)+(Y9*100)+V9</f>
        <v>-800</v>
      </c>
      <c r="AC9" s="245">
        <f>RANK(AB9,$AB$5:$AB$23)</f>
        <v>5</v>
      </c>
      <c r="AD9" s="130"/>
      <c r="AE9" s="5"/>
      <c r="AF9" s="6"/>
      <c r="AG9" s="6"/>
      <c r="AH9" s="6"/>
      <c r="AI9" s="6"/>
      <c r="AJ9" s="6"/>
      <c r="AK9" s="6"/>
      <c r="AL9" s="6"/>
      <c r="AM9" s="7"/>
    </row>
    <row r="10" spans="1:39" ht="10.5" customHeight="1">
      <c r="A10" s="144"/>
      <c r="B10" s="316"/>
      <c r="C10" s="202"/>
      <c r="D10" s="318"/>
      <c r="E10" s="319"/>
      <c r="F10" s="320"/>
      <c r="G10" s="311"/>
      <c r="H10" s="303"/>
      <c r="I10" s="304"/>
      <c r="J10" s="196"/>
      <c r="K10" s="174"/>
      <c r="L10" s="175"/>
      <c r="M10" s="196"/>
      <c r="N10" s="174"/>
      <c r="O10" s="175"/>
      <c r="P10" s="196"/>
      <c r="Q10" s="174"/>
      <c r="R10" s="180"/>
      <c r="S10" s="70"/>
      <c r="T10" s="288"/>
      <c r="U10" s="79"/>
      <c r="V10" s="254"/>
      <c r="W10" s="79"/>
      <c r="X10" s="254"/>
      <c r="Y10" s="224"/>
      <c r="Z10" s="247"/>
      <c r="AA10" s="130"/>
      <c r="AB10" s="246"/>
      <c r="AC10" s="245"/>
      <c r="AD10" s="130"/>
      <c r="AE10" s="5"/>
      <c r="AF10" s="6"/>
      <c r="AG10" s="6"/>
      <c r="AH10" s="6"/>
      <c r="AI10" s="6"/>
      <c r="AJ10" s="6"/>
      <c r="AK10" s="6"/>
      <c r="AL10" s="6"/>
      <c r="AM10" s="7"/>
    </row>
    <row r="11" spans="1:39" ht="10.5" customHeight="1">
      <c r="A11" s="144"/>
      <c r="B11" s="316"/>
      <c r="C11" s="203" t="s">
        <v>55</v>
      </c>
      <c r="D11" s="74"/>
      <c r="E11" s="73"/>
      <c r="F11" s="74"/>
      <c r="G11" s="311"/>
      <c r="H11" s="303"/>
      <c r="I11" s="304"/>
      <c r="J11" s="72"/>
      <c r="K11" s="73"/>
      <c r="L11" s="74"/>
      <c r="M11" s="72"/>
      <c r="N11" s="73"/>
      <c r="O11" s="74"/>
      <c r="P11" s="72"/>
      <c r="Q11" s="73"/>
      <c r="R11" s="75"/>
      <c r="S11" s="70">
        <f ca="1">IF(CELL("type",D11)&lt;&gt;"b",IF(D11-F11=0,1,IF(D11-F11&gt;0,3,0)),0)+IF(CELL("type",M11)&lt;&gt;"b",IF(M11-O11=0,1,IF(M11-O11&gt;0,3,0)),0)+IF(CELL("type",P11)&lt;&gt;"b",IF(P11-R11=0,1,IF(P11-R11&gt;0,3,0)),0)+IF(CELL("type",J11)&lt;&gt;"b",IF(J11-L11=0,1,IF(J11-L11&gt;0,3,0)),0)</f>
        <v>0</v>
      </c>
      <c r="T11" s="288"/>
      <c r="U11" s="79">
        <f>+D11+M11+P11+J11</f>
        <v>0</v>
      </c>
      <c r="V11" s="254"/>
      <c r="W11" s="79">
        <f>+F11+O11+R11+L11</f>
        <v>0</v>
      </c>
      <c r="X11" s="254"/>
      <c r="Y11" s="224"/>
      <c r="Z11" s="247"/>
      <c r="AA11" s="130"/>
      <c r="AB11" s="246"/>
      <c r="AC11" s="245"/>
      <c r="AD11" s="130"/>
      <c r="AE11" s="5" t="s">
        <v>28</v>
      </c>
      <c r="AF11" s="6"/>
      <c r="AG11" s="6"/>
      <c r="AH11" s="6"/>
      <c r="AI11" s="6"/>
      <c r="AJ11" s="6"/>
      <c r="AK11" s="6"/>
      <c r="AL11" s="6"/>
      <c r="AM11" s="7"/>
    </row>
    <row r="12" spans="1:39" ht="10.5" customHeight="1">
      <c r="A12" s="144"/>
      <c r="B12" s="317"/>
      <c r="C12" s="235"/>
      <c r="D12" s="181"/>
      <c r="E12" s="182"/>
      <c r="F12" s="183"/>
      <c r="G12" s="312"/>
      <c r="H12" s="306"/>
      <c r="I12" s="307"/>
      <c r="J12" s="195"/>
      <c r="K12" s="182"/>
      <c r="L12" s="183"/>
      <c r="M12" s="184"/>
      <c r="N12" s="182"/>
      <c r="O12" s="183"/>
      <c r="P12" s="195"/>
      <c r="Q12" s="182"/>
      <c r="R12" s="185"/>
      <c r="S12" s="76"/>
      <c r="T12" s="289"/>
      <c r="U12" s="80"/>
      <c r="V12" s="255"/>
      <c r="W12" s="80"/>
      <c r="X12" s="255"/>
      <c r="Y12" s="232"/>
      <c r="Z12" s="248"/>
      <c r="AA12" s="130"/>
      <c r="AB12" s="136"/>
      <c r="AC12" s="137"/>
      <c r="AD12" s="130"/>
      <c r="AE12" s="5"/>
      <c r="AF12" s="6"/>
      <c r="AG12" s="6"/>
      <c r="AH12" s="6"/>
      <c r="AI12" s="6"/>
      <c r="AJ12" s="6"/>
      <c r="AK12" s="6"/>
      <c r="AL12" s="6"/>
      <c r="AM12" s="7"/>
    </row>
    <row r="13" spans="1:39" ht="10.5" customHeight="1">
      <c r="A13" s="144"/>
      <c r="B13" s="241" t="str">
        <f>'予選リーグ組合せ表'!B28</f>
        <v>PNJ</v>
      </c>
      <c r="C13" s="201" t="s">
        <v>54</v>
      </c>
      <c r="D13" s="68"/>
      <c r="E13" s="67"/>
      <c r="F13" s="68"/>
      <c r="G13" s="66"/>
      <c r="H13" s="67"/>
      <c r="I13" s="68"/>
      <c r="J13" s="308"/>
      <c r="K13" s="309"/>
      <c r="L13" s="310"/>
      <c r="M13" s="66"/>
      <c r="N13" s="67"/>
      <c r="O13" s="68"/>
      <c r="P13" s="66"/>
      <c r="Q13" s="67"/>
      <c r="R13" s="69"/>
      <c r="S13" s="70">
        <f ca="1">IF(CELL("type",D13)&lt;&gt;"b",IF(D13-F13=0,1,IF(D13-F13&gt;0,3,0)),0)+IF(CELL("type",M13)&lt;&gt;"b",IF(M13-O13=0,1,IF(M13-O13&gt;0,3,0)),0)+IF(CELL("type",P13)&lt;&gt;"b",IF(P13-R13=0,1,IF(P13-R13&gt;0,3,0)),0)+IF(CELL("type",G13)&lt;&gt;"b",IF(G13-I13=0,1,IF(G13-I13&gt;0,3,0)),0)</f>
        <v>0</v>
      </c>
      <c r="T13" s="200">
        <f>+S13+S15</f>
        <v>0</v>
      </c>
      <c r="U13" s="78">
        <f>+D13+M13+G13+P13</f>
        <v>0</v>
      </c>
      <c r="V13" s="197">
        <f>+U13+U15</f>
        <v>0</v>
      </c>
      <c r="W13" s="78">
        <f>+F13+O13+I13+R13</f>
        <v>0</v>
      </c>
      <c r="X13" s="197">
        <f>+W13+W15</f>
        <v>0</v>
      </c>
      <c r="Y13" s="223">
        <f>+V13-X13</f>
        <v>0</v>
      </c>
      <c r="Z13" s="229">
        <f>AC13</f>
        <v>2</v>
      </c>
      <c r="AA13" s="130"/>
      <c r="AB13" s="246">
        <f>(T13*10000)+(Y13*100)+V13</f>
        <v>0</v>
      </c>
      <c r="AC13" s="245">
        <f>RANK(AB13,$AB$5:$AB$23)</f>
        <v>2</v>
      </c>
      <c r="AD13" s="130"/>
      <c r="AE13" s="18" t="s">
        <v>29</v>
      </c>
      <c r="AF13" s="6"/>
      <c r="AG13" s="6"/>
      <c r="AH13" s="6"/>
      <c r="AI13" s="6"/>
      <c r="AJ13" s="6"/>
      <c r="AK13" s="6"/>
      <c r="AL13" s="6"/>
      <c r="AM13" s="7"/>
    </row>
    <row r="14" spans="1:39" ht="10.5" customHeight="1">
      <c r="A14" s="144"/>
      <c r="B14" s="252"/>
      <c r="C14" s="202"/>
      <c r="D14" s="209"/>
      <c r="E14" s="174"/>
      <c r="F14" s="175"/>
      <c r="G14" s="196"/>
      <c r="H14" s="174"/>
      <c r="I14" s="175"/>
      <c r="J14" s="311"/>
      <c r="K14" s="303"/>
      <c r="L14" s="304"/>
      <c r="M14" s="196"/>
      <c r="N14" s="174"/>
      <c r="O14" s="175"/>
      <c r="P14" s="196"/>
      <c r="Q14" s="174"/>
      <c r="R14" s="180"/>
      <c r="S14" s="70"/>
      <c r="T14" s="288"/>
      <c r="U14" s="79"/>
      <c r="V14" s="254"/>
      <c r="W14" s="79"/>
      <c r="X14" s="254"/>
      <c r="Y14" s="224"/>
      <c r="Z14" s="247"/>
      <c r="AA14" s="130"/>
      <c r="AB14" s="246"/>
      <c r="AC14" s="245"/>
      <c r="AD14" s="130"/>
      <c r="AE14" s="18"/>
      <c r="AF14" s="6"/>
      <c r="AG14" s="6"/>
      <c r="AH14" s="6"/>
      <c r="AI14" s="6"/>
      <c r="AJ14" s="6"/>
      <c r="AK14" s="6"/>
      <c r="AL14" s="6"/>
      <c r="AM14" s="7"/>
    </row>
    <row r="15" spans="1:39" ht="10.5" customHeight="1">
      <c r="A15" s="144"/>
      <c r="B15" s="252"/>
      <c r="C15" s="203" t="s">
        <v>55</v>
      </c>
      <c r="D15" s="74"/>
      <c r="E15" s="73"/>
      <c r="F15" s="74"/>
      <c r="G15" s="72"/>
      <c r="H15" s="73"/>
      <c r="I15" s="74"/>
      <c r="J15" s="311"/>
      <c r="K15" s="303"/>
      <c r="L15" s="304"/>
      <c r="M15" s="72"/>
      <c r="N15" s="73"/>
      <c r="O15" s="74"/>
      <c r="P15" s="72"/>
      <c r="Q15" s="73"/>
      <c r="R15" s="75"/>
      <c r="S15" s="70">
        <f ca="1">IF(CELL("type",D15)&lt;&gt;"b",IF(D15-F15=0,1,IF(D15-F15&gt;0,3,0)),0)+IF(CELL("type",M15)&lt;&gt;"b",IF(M15-O15=0,1,IF(M15-O15&gt;0,3,0)),0)+IF(CELL("type",P15)&lt;&gt;"b",IF(P15-R15=0,1,IF(P15-R15&gt;0,3,0)),0)+IF(CELL("type",G15)&lt;&gt;"b",IF(G15-I15=0,1,IF(G15-I15&gt;0,3,0)),0)</f>
        <v>0</v>
      </c>
      <c r="T15" s="288"/>
      <c r="U15" s="79">
        <f>+D15+M15+G15+P15</f>
        <v>0</v>
      </c>
      <c r="V15" s="254"/>
      <c r="W15" s="79">
        <f>+F15+O15+I15+R15</f>
        <v>0</v>
      </c>
      <c r="X15" s="254"/>
      <c r="Y15" s="224"/>
      <c r="Z15" s="247"/>
      <c r="AA15" s="130"/>
      <c r="AB15" s="246"/>
      <c r="AC15" s="245"/>
      <c r="AD15" s="130"/>
      <c r="AE15" s="5" t="s">
        <v>30</v>
      </c>
      <c r="AF15" s="6"/>
      <c r="AG15" s="6"/>
      <c r="AH15" s="6"/>
      <c r="AI15" s="6"/>
      <c r="AJ15" s="6"/>
      <c r="AK15" s="6"/>
      <c r="AL15" s="6"/>
      <c r="AM15" s="7"/>
    </row>
    <row r="16" spans="1:39" ht="10.5" customHeight="1">
      <c r="A16" s="144"/>
      <c r="B16" s="313"/>
      <c r="C16" s="235"/>
      <c r="D16" s="181"/>
      <c r="E16" s="182"/>
      <c r="F16" s="183"/>
      <c r="G16" s="184"/>
      <c r="H16" s="182"/>
      <c r="I16" s="183"/>
      <c r="J16" s="312"/>
      <c r="K16" s="306"/>
      <c r="L16" s="307"/>
      <c r="M16" s="195"/>
      <c r="N16" s="182"/>
      <c r="O16" s="183"/>
      <c r="P16" s="195"/>
      <c r="Q16" s="182"/>
      <c r="R16" s="185"/>
      <c r="S16" s="76"/>
      <c r="T16" s="289"/>
      <c r="U16" s="80"/>
      <c r="V16" s="255"/>
      <c r="W16" s="80"/>
      <c r="X16" s="255"/>
      <c r="Y16" s="232"/>
      <c r="Z16" s="248"/>
      <c r="AA16" s="130"/>
      <c r="AB16" s="136"/>
      <c r="AC16" s="137"/>
      <c r="AD16" s="130"/>
      <c r="AE16" s="5"/>
      <c r="AF16" s="6"/>
      <c r="AG16" s="6"/>
      <c r="AH16" s="6"/>
      <c r="AI16" s="6"/>
      <c r="AJ16" s="6"/>
      <c r="AK16" s="6"/>
      <c r="AL16" s="6"/>
      <c r="AM16" s="7"/>
    </row>
    <row r="17" spans="1:39" ht="10.5" customHeight="1">
      <c r="A17" s="144"/>
      <c r="B17" s="241" t="str">
        <f>'予選リーグ組合せ表'!B29</f>
        <v>甘太</v>
      </c>
      <c r="C17" s="201" t="s">
        <v>54</v>
      </c>
      <c r="D17" s="68"/>
      <c r="E17" s="67"/>
      <c r="F17" s="68"/>
      <c r="G17" s="66"/>
      <c r="H17" s="67"/>
      <c r="I17" s="68"/>
      <c r="J17" s="66"/>
      <c r="K17" s="67"/>
      <c r="L17" s="68"/>
      <c r="M17" s="308"/>
      <c r="N17" s="309"/>
      <c r="O17" s="310"/>
      <c r="P17" s="66"/>
      <c r="Q17" s="67"/>
      <c r="R17" s="69"/>
      <c r="S17" s="70">
        <f ca="1">IF(CELL("type",D17)&lt;&gt;"b",IF(D17-F17=0,1,IF(D17-F17&gt;0,3,0)),0)+IF(CELL("type",J17)&lt;&gt;"b",IF(J17-L17=0,1,IF(J17-L17&gt;0,3,0)),0)+IF(CELL("type",P17)&lt;&gt;"b",IF(P17-R17=0,1,IF(P17-R17&gt;0,3,0)),0)+IF(CELL("type",G17)&lt;&gt;"b",IF(G17-I17=0,1,IF(G17-I17&gt;0,3,0)),0)</f>
        <v>0</v>
      </c>
      <c r="T17" s="200">
        <f>+S17+S19</f>
        <v>0</v>
      </c>
      <c r="U17" s="78">
        <f>+D17+G17+P17+J17</f>
        <v>0</v>
      </c>
      <c r="V17" s="197">
        <f>+U17+U19</f>
        <v>0</v>
      </c>
      <c r="W17" s="78">
        <f>+F17+I17+R17+L17</f>
        <v>0</v>
      </c>
      <c r="X17" s="197">
        <f>+W17+W19</f>
        <v>0</v>
      </c>
      <c r="Y17" s="223">
        <f>+V17-X17</f>
        <v>0</v>
      </c>
      <c r="Z17" s="229">
        <f>AC17</f>
        <v>2</v>
      </c>
      <c r="AA17" s="130"/>
      <c r="AB17" s="246">
        <f>(T17*10000)+(Y17*100)+V17</f>
        <v>0</v>
      </c>
      <c r="AC17" s="245">
        <f>RANK(AB17,$AB$5:$AB$23)</f>
        <v>2</v>
      </c>
      <c r="AD17" s="130"/>
      <c r="AE17" s="5"/>
      <c r="AF17" s="6"/>
      <c r="AG17" s="6"/>
      <c r="AH17" s="6"/>
      <c r="AI17" s="6"/>
      <c r="AJ17" s="6"/>
      <c r="AK17" s="6"/>
      <c r="AL17" s="6"/>
      <c r="AM17" s="7"/>
    </row>
    <row r="18" spans="1:39" ht="10.5" customHeight="1">
      <c r="A18" s="144"/>
      <c r="B18" s="252"/>
      <c r="C18" s="202"/>
      <c r="D18" s="209"/>
      <c r="E18" s="174"/>
      <c r="F18" s="175"/>
      <c r="G18" s="196"/>
      <c r="H18" s="174"/>
      <c r="I18" s="175"/>
      <c r="J18" s="196"/>
      <c r="K18" s="174"/>
      <c r="L18" s="175"/>
      <c r="M18" s="311"/>
      <c r="N18" s="303"/>
      <c r="O18" s="304"/>
      <c r="P18" s="196"/>
      <c r="Q18" s="174"/>
      <c r="R18" s="180"/>
      <c r="S18" s="70"/>
      <c r="T18" s="288"/>
      <c r="U18" s="79"/>
      <c r="V18" s="254"/>
      <c r="W18" s="79"/>
      <c r="X18" s="254"/>
      <c r="Y18" s="224"/>
      <c r="Z18" s="247"/>
      <c r="AA18" s="130"/>
      <c r="AB18" s="246"/>
      <c r="AC18" s="245"/>
      <c r="AD18" s="130"/>
      <c r="AE18" s="5"/>
      <c r="AF18" s="6"/>
      <c r="AG18" s="6"/>
      <c r="AH18" s="6"/>
      <c r="AI18" s="6"/>
      <c r="AJ18" s="6"/>
      <c r="AK18" s="6"/>
      <c r="AL18" s="6"/>
      <c r="AM18" s="7"/>
    </row>
    <row r="19" spans="1:39" ht="10.5" customHeight="1">
      <c r="A19" s="144"/>
      <c r="B19" s="252"/>
      <c r="C19" s="203" t="s">
        <v>55</v>
      </c>
      <c r="D19" s="74"/>
      <c r="E19" s="73"/>
      <c r="F19" s="74"/>
      <c r="G19" s="72"/>
      <c r="H19" s="73"/>
      <c r="I19" s="74"/>
      <c r="J19" s="72"/>
      <c r="K19" s="73"/>
      <c r="L19" s="74"/>
      <c r="M19" s="311"/>
      <c r="N19" s="303"/>
      <c r="O19" s="304"/>
      <c r="P19" s="72"/>
      <c r="Q19" s="73"/>
      <c r="R19" s="75"/>
      <c r="S19" s="70">
        <f ca="1">IF(CELL("type",D19)&lt;&gt;"b",IF(D19-F19=0,1,IF(D19-F19&gt;0,3,0)),0)+IF(CELL("type",J19)&lt;&gt;"b",IF(J19-L19=0,1,IF(J19-L19&gt;0,3,0)),0)+IF(CELL("type",P19)&lt;&gt;"b",IF(P19-R19=0,1,IF(P19-R19&gt;0,3,0)),0)+IF(CELL("type",G19)&lt;&gt;"b",IF(G19-I19=0,1,IF(G19-I19&gt;0,3,0)),0)</f>
        <v>0</v>
      </c>
      <c r="T19" s="288"/>
      <c r="U19" s="79">
        <f>+D19+G19+P19+J19</f>
        <v>0</v>
      </c>
      <c r="V19" s="254"/>
      <c r="W19" s="79">
        <f>+F19+I19+R19+L19</f>
        <v>0</v>
      </c>
      <c r="X19" s="254"/>
      <c r="Y19" s="224"/>
      <c r="Z19" s="247"/>
      <c r="AA19" s="130"/>
      <c r="AB19" s="246"/>
      <c r="AC19" s="245"/>
      <c r="AD19" s="130"/>
      <c r="AE19" s="5" t="s">
        <v>31</v>
      </c>
      <c r="AF19" s="6"/>
      <c r="AG19" s="6"/>
      <c r="AH19" s="6"/>
      <c r="AI19" s="6"/>
      <c r="AJ19" s="6"/>
      <c r="AK19" s="6"/>
      <c r="AL19" s="6"/>
      <c r="AM19" s="7"/>
    </row>
    <row r="20" spans="1:39" ht="10.5" customHeight="1">
      <c r="A20" s="144"/>
      <c r="B20" s="313"/>
      <c r="C20" s="235"/>
      <c r="D20" s="181"/>
      <c r="E20" s="182"/>
      <c r="F20" s="183"/>
      <c r="G20" s="184"/>
      <c r="H20" s="182"/>
      <c r="I20" s="183"/>
      <c r="J20" s="184"/>
      <c r="K20" s="182"/>
      <c r="L20" s="183"/>
      <c r="M20" s="312"/>
      <c r="N20" s="306"/>
      <c r="O20" s="307"/>
      <c r="P20" s="195"/>
      <c r="Q20" s="182"/>
      <c r="R20" s="185"/>
      <c r="S20" s="76"/>
      <c r="T20" s="289"/>
      <c r="U20" s="80"/>
      <c r="V20" s="255"/>
      <c r="W20" s="80"/>
      <c r="X20" s="255"/>
      <c r="Y20" s="232"/>
      <c r="Z20" s="248"/>
      <c r="AA20" s="130"/>
      <c r="AB20" s="136"/>
      <c r="AC20" s="137"/>
      <c r="AD20" s="130"/>
      <c r="AE20" s="5"/>
      <c r="AF20" s="6"/>
      <c r="AG20" s="6"/>
      <c r="AH20" s="6"/>
      <c r="AI20" s="6"/>
      <c r="AJ20" s="6"/>
      <c r="AK20" s="6"/>
      <c r="AL20" s="6"/>
      <c r="AM20" s="7"/>
    </row>
    <row r="21" spans="1:39" ht="10.5" customHeight="1">
      <c r="A21" s="144"/>
      <c r="B21" s="241">
        <f>'予選リーグ組合せ表'!B30</f>
        <v>0</v>
      </c>
      <c r="C21" s="201" t="s">
        <v>54</v>
      </c>
      <c r="D21" s="68"/>
      <c r="E21" s="67"/>
      <c r="F21" s="68"/>
      <c r="G21" s="66"/>
      <c r="H21" s="67"/>
      <c r="I21" s="68"/>
      <c r="J21" s="66"/>
      <c r="K21" s="67"/>
      <c r="L21" s="68"/>
      <c r="M21" s="66"/>
      <c r="N21" s="67"/>
      <c r="O21" s="68"/>
      <c r="P21" s="308"/>
      <c r="Q21" s="309"/>
      <c r="R21" s="321"/>
      <c r="S21" s="70">
        <f ca="1">IF(CELL("type",D21)&lt;&gt;"b",IF(D21-F21=0,1,IF(D21-F21&gt;0,3,0)),0)+IF(CELL("type",J21)&lt;&gt;"b",IF(J21-L21=0,1,IF(J21-L21&gt;0,3,0)),0)+IF(CELL("type",M21)&lt;&gt;"b",IF(M21-O21=0,1,IF(M21-O21&gt;0,3,0)),0)+IF(CELL("type",G21)&lt;&gt;"b",IF(G21-I21=0,1,IF(G21-I21&gt;0,3,0)),0)</f>
        <v>0</v>
      </c>
      <c r="T21" s="326">
        <f>+S21+S23</f>
        <v>0</v>
      </c>
      <c r="U21" s="78">
        <f>+D21+G21+M21+J21</f>
        <v>0</v>
      </c>
      <c r="V21" s="329">
        <f>+U21+U23</f>
        <v>0</v>
      </c>
      <c r="W21" s="78">
        <f>+F21+I21+O21+L21</f>
        <v>0</v>
      </c>
      <c r="X21" s="197">
        <f>+W21+W23</f>
        <v>0</v>
      </c>
      <c r="Y21" s="223">
        <f>+V21-X21</f>
        <v>0</v>
      </c>
      <c r="Z21" s="229">
        <f>AC21</f>
        <v>2</v>
      </c>
      <c r="AA21" s="130"/>
      <c r="AB21" s="246">
        <f>(T21*10000)+(Y21*100)+V21</f>
        <v>0</v>
      </c>
      <c r="AC21" s="245">
        <f>RANK(AB21,$AB$5:$AB$23)</f>
        <v>2</v>
      </c>
      <c r="AD21" s="130"/>
      <c r="AE21" s="5"/>
      <c r="AF21" s="6"/>
      <c r="AG21" s="6"/>
      <c r="AH21" s="6"/>
      <c r="AI21" s="6"/>
      <c r="AJ21" s="6"/>
      <c r="AK21" s="6"/>
      <c r="AL21" s="6"/>
      <c r="AM21" s="7"/>
    </row>
    <row r="22" spans="1:39" ht="10.5" customHeight="1">
      <c r="A22" s="144"/>
      <c r="B22" s="252"/>
      <c r="C22" s="202"/>
      <c r="D22" s="209"/>
      <c r="E22" s="174"/>
      <c r="F22" s="175"/>
      <c r="G22" s="196"/>
      <c r="H22" s="174"/>
      <c r="I22" s="175"/>
      <c r="J22" s="196"/>
      <c r="K22" s="174"/>
      <c r="L22" s="175"/>
      <c r="M22" s="196"/>
      <c r="N22" s="174"/>
      <c r="O22" s="175"/>
      <c r="P22" s="311"/>
      <c r="Q22" s="303"/>
      <c r="R22" s="322"/>
      <c r="S22" s="70"/>
      <c r="T22" s="327"/>
      <c r="U22" s="78"/>
      <c r="V22" s="330"/>
      <c r="W22" s="78"/>
      <c r="X22" s="254"/>
      <c r="Y22" s="224"/>
      <c r="Z22" s="247"/>
      <c r="AA22" s="130"/>
      <c r="AB22" s="246"/>
      <c r="AC22" s="245"/>
      <c r="AD22" s="130"/>
      <c r="AE22" s="5"/>
      <c r="AF22" s="6"/>
      <c r="AG22" s="6"/>
      <c r="AH22" s="6"/>
      <c r="AI22" s="6"/>
      <c r="AJ22" s="6"/>
      <c r="AK22" s="6"/>
      <c r="AL22" s="6"/>
      <c r="AM22" s="7"/>
    </row>
    <row r="23" spans="1:39" ht="10.5" customHeight="1">
      <c r="A23" s="130"/>
      <c r="B23" s="252"/>
      <c r="C23" s="203" t="s">
        <v>55</v>
      </c>
      <c r="D23" s="81"/>
      <c r="E23" s="82"/>
      <c r="F23" s="74"/>
      <c r="G23" s="72"/>
      <c r="H23" s="82"/>
      <c r="I23" s="74"/>
      <c r="J23" s="72"/>
      <c r="K23" s="82"/>
      <c r="L23" s="74"/>
      <c r="M23" s="72"/>
      <c r="N23" s="82"/>
      <c r="O23" s="74"/>
      <c r="P23" s="311"/>
      <c r="Q23" s="303"/>
      <c r="R23" s="322"/>
      <c r="S23" s="70">
        <f ca="1">IF(CELL("type",D23)&lt;&gt;"b",IF(D23-F23=0,1,IF(D23-F23&gt;0,3,0)),0)+IF(CELL("type",J23)&lt;&gt;"b",IF(J23-L23=0,1,IF(J23-L23&gt;0,3,0)),0)+IF(CELL("type",M23)&lt;&gt;"b",IF(M23-O23=0,1,IF(M23-O23&gt;0,3,0)),0)+IF(CELL("type",G23)&lt;&gt;"b",IF(G23-I23=0,1,IF(G23-I23&gt;0,3,0)),0)</f>
        <v>0</v>
      </c>
      <c r="T23" s="327"/>
      <c r="U23" s="71">
        <f>+D23+G23+M23+J23</f>
        <v>0</v>
      </c>
      <c r="V23" s="330"/>
      <c r="W23" s="71">
        <f>+F23+I23+O23+L23</f>
        <v>0</v>
      </c>
      <c r="X23" s="254"/>
      <c r="Y23" s="224"/>
      <c r="Z23" s="247"/>
      <c r="AA23" s="130"/>
      <c r="AB23" s="246"/>
      <c r="AC23" s="245"/>
      <c r="AD23" s="130"/>
      <c r="AE23" s="5"/>
      <c r="AF23" s="6"/>
      <c r="AG23" s="6"/>
      <c r="AH23" s="6"/>
      <c r="AI23" s="6"/>
      <c r="AJ23" s="6"/>
      <c r="AK23" s="6"/>
      <c r="AL23" s="6"/>
      <c r="AM23" s="7"/>
    </row>
    <row r="24" spans="1:39" ht="10.5" customHeight="1" thickBot="1">
      <c r="A24" s="130"/>
      <c r="B24" s="253"/>
      <c r="C24" s="233"/>
      <c r="D24" s="176"/>
      <c r="E24" s="177"/>
      <c r="F24" s="178"/>
      <c r="G24" s="334"/>
      <c r="H24" s="177"/>
      <c r="I24" s="178"/>
      <c r="J24" s="179"/>
      <c r="K24" s="177"/>
      <c r="L24" s="178"/>
      <c r="M24" s="179"/>
      <c r="N24" s="177"/>
      <c r="O24" s="178"/>
      <c r="P24" s="323"/>
      <c r="Q24" s="324"/>
      <c r="R24" s="325"/>
      <c r="S24" s="83"/>
      <c r="T24" s="328"/>
      <c r="U24" s="84"/>
      <c r="V24" s="331"/>
      <c r="W24" s="85"/>
      <c r="X24" s="332"/>
      <c r="Y24" s="225"/>
      <c r="Z24" s="333"/>
      <c r="AA24" s="130"/>
      <c r="AB24" s="136"/>
      <c r="AC24" s="137"/>
      <c r="AD24" s="130"/>
      <c r="AE24" s="5"/>
      <c r="AF24" s="6"/>
      <c r="AG24" s="6"/>
      <c r="AH24" s="6"/>
      <c r="AI24" s="6"/>
      <c r="AJ24" s="6"/>
      <c r="AK24" s="6"/>
      <c r="AL24" s="6"/>
      <c r="AM24" s="7"/>
    </row>
    <row r="25" spans="1:39" ht="13.5" customHeight="1">
      <c r="A25" s="130"/>
      <c r="B25" s="145"/>
      <c r="C25" s="146"/>
      <c r="D25" s="147"/>
      <c r="E25" s="147"/>
      <c r="F25" s="147"/>
      <c r="G25" s="147"/>
      <c r="H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6"/>
      <c r="T25" s="148"/>
      <c r="U25" s="148"/>
      <c r="V25" s="149"/>
      <c r="W25" s="149"/>
      <c r="X25" s="149"/>
      <c r="Y25" s="145"/>
      <c r="Z25" s="148"/>
      <c r="AA25" s="130"/>
      <c r="AB25" s="138"/>
      <c r="AC25" s="139"/>
      <c r="AD25" s="130"/>
      <c r="AE25" s="5"/>
      <c r="AF25" s="6"/>
      <c r="AG25" s="6"/>
      <c r="AH25" s="6"/>
      <c r="AI25" s="6"/>
      <c r="AJ25" s="6"/>
      <c r="AK25" s="6"/>
      <c r="AL25" s="6"/>
      <c r="AM25" s="7"/>
    </row>
    <row r="26" spans="1:39" ht="13.5" customHeight="1" thickBot="1">
      <c r="A26" s="130"/>
      <c r="B26" s="259" t="s">
        <v>15</v>
      </c>
      <c r="C26" s="259"/>
      <c r="D26" s="259"/>
      <c r="E26" s="259"/>
      <c r="F26" s="259"/>
      <c r="G26" s="259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0"/>
      <c r="AB26" s="138"/>
      <c r="AC26" s="139"/>
      <c r="AD26" s="130"/>
      <c r="AE26" s="8" t="s">
        <v>32</v>
      </c>
      <c r="AF26" s="9"/>
      <c r="AG26" s="9"/>
      <c r="AH26" s="9"/>
      <c r="AI26" s="9"/>
      <c r="AJ26" s="9"/>
      <c r="AK26" s="9"/>
      <c r="AL26" s="9"/>
      <c r="AM26" s="10"/>
    </row>
    <row r="27" spans="1:30" ht="13.5" customHeight="1" thickBot="1">
      <c r="A27" s="130"/>
      <c r="B27" s="249" t="s">
        <v>56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1"/>
      <c r="AA27" s="130"/>
      <c r="AB27" s="138"/>
      <c r="AC27" s="139"/>
      <c r="AD27" s="130"/>
    </row>
    <row r="28" spans="1:31" ht="30" customHeight="1" thickBot="1">
      <c r="A28" s="130"/>
      <c r="B28" s="274"/>
      <c r="C28" s="275"/>
      <c r="D28" s="242" t="str">
        <f>'予選リーグ組合せ表'!C26</f>
        <v>no</v>
      </c>
      <c r="E28" s="243"/>
      <c r="F28" s="243"/>
      <c r="G28" s="244" t="str">
        <f>'予選リーグ組合せ表'!C27</f>
        <v>wings</v>
      </c>
      <c r="H28" s="243"/>
      <c r="I28" s="243"/>
      <c r="J28" s="244" t="str">
        <f>'予選リーグ組合せ表'!C28</f>
        <v>ファーガソン</v>
      </c>
      <c r="K28" s="243"/>
      <c r="L28" s="243"/>
      <c r="M28" s="244" t="str">
        <f>'予選リーグ組合せ表'!C29</f>
        <v>soni</v>
      </c>
      <c r="N28" s="243"/>
      <c r="O28" s="243"/>
      <c r="P28" s="244">
        <f>'予選リーグ組合せ表'!C30</f>
        <v>0</v>
      </c>
      <c r="Q28" s="243"/>
      <c r="R28" s="263"/>
      <c r="S28" s="260" t="s">
        <v>37</v>
      </c>
      <c r="T28" s="261"/>
      <c r="U28" s="267" t="s">
        <v>12</v>
      </c>
      <c r="V28" s="261"/>
      <c r="W28" s="267" t="s">
        <v>13</v>
      </c>
      <c r="X28" s="268"/>
      <c r="Y28" s="86" t="s">
        <v>14</v>
      </c>
      <c r="Z28" s="87" t="s">
        <v>38</v>
      </c>
      <c r="AA28" s="130"/>
      <c r="AB28" s="140" t="s">
        <v>24</v>
      </c>
      <c r="AC28" s="141" t="s">
        <v>9</v>
      </c>
      <c r="AD28" s="130"/>
      <c r="AE28" s="12"/>
    </row>
    <row r="29" spans="1:31" ht="10.5" customHeight="1" thickTop="1">
      <c r="A29" s="130"/>
      <c r="B29" s="237" t="str">
        <f>'予選リーグ組合せ表'!C26</f>
        <v>no</v>
      </c>
      <c r="C29" s="236" t="s">
        <v>10</v>
      </c>
      <c r="D29" s="205"/>
      <c r="E29" s="292"/>
      <c r="F29" s="293"/>
      <c r="G29" s="66"/>
      <c r="H29" s="67"/>
      <c r="I29" s="68"/>
      <c r="J29" s="88"/>
      <c r="K29" s="67"/>
      <c r="L29" s="68"/>
      <c r="M29" s="88"/>
      <c r="N29" s="67"/>
      <c r="O29" s="68"/>
      <c r="P29" s="66"/>
      <c r="Q29" s="67"/>
      <c r="R29" s="69"/>
      <c r="S29" s="70">
        <f ca="1">IF(CELL("type",G29)&lt;&gt;"b",IF(G29-I29=0,1,IF(G29-I29&gt;0,3,0)),0)+IF(CELL("type",M29)&lt;&gt;"b",IF(M29-O29=0,1,IF(M29-O29&gt;0,3,0)),0)+IF(CELL("type",P29)&lt;&gt;"b",IF(P29-R29=0,1,IF(P29-R29&gt;0,3,0)),0)+IF(CELL("type",J29)&lt;&gt;"b",IF(J29-L29=0,1,IF(J29-L29&gt;0,3,0)),0)</f>
        <v>0</v>
      </c>
      <c r="T29" s="199">
        <f>+S29+S31</f>
        <v>0</v>
      </c>
      <c r="U29" s="71">
        <f>+G29+M29+P29+J29</f>
        <v>0</v>
      </c>
      <c r="V29" s="198">
        <f>+U29+U31</f>
        <v>0</v>
      </c>
      <c r="W29" s="71">
        <f>+I29+O29+R29+L29</f>
        <v>0</v>
      </c>
      <c r="X29" s="198">
        <f>+W29+W31</f>
        <v>0</v>
      </c>
      <c r="Y29" s="231">
        <f>+V29-X29</f>
        <v>0</v>
      </c>
      <c r="Z29" s="226">
        <f>AC29</f>
        <v>2</v>
      </c>
      <c r="AA29" s="130"/>
      <c r="AB29" s="246">
        <f>(T29*10000)+(Y29*100)+V29</f>
        <v>0</v>
      </c>
      <c r="AC29" s="245">
        <f>RANK(AB29,$AB$29:$AB$47)</f>
        <v>2</v>
      </c>
      <c r="AD29" s="130"/>
      <c r="AE29" s="13"/>
    </row>
    <row r="30" spans="1:31" ht="10.5" customHeight="1">
      <c r="A30" s="130"/>
      <c r="B30" s="238"/>
      <c r="C30" s="202"/>
      <c r="D30" s="294"/>
      <c r="E30" s="283"/>
      <c r="F30" s="295"/>
      <c r="G30" s="196"/>
      <c r="H30" s="215"/>
      <c r="I30" s="216"/>
      <c r="J30" s="196"/>
      <c r="K30" s="215"/>
      <c r="L30" s="216"/>
      <c r="M30" s="196"/>
      <c r="N30" s="215"/>
      <c r="O30" s="216"/>
      <c r="P30" s="196"/>
      <c r="Q30" s="215"/>
      <c r="R30" s="222"/>
      <c r="S30" s="70"/>
      <c r="T30" s="170"/>
      <c r="U30" s="71"/>
      <c r="V30" s="170"/>
      <c r="W30" s="71"/>
      <c r="X30" s="170"/>
      <c r="Y30" s="224"/>
      <c r="Z30" s="227"/>
      <c r="AA30" s="130"/>
      <c r="AB30" s="246"/>
      <c r="AC30" s="245"/>
      <c r="AD30" s="130"/>
      <c r="AE30" s="13"/>
    </row>
    <row r="31" spans="1:30" ht="10.5" customHeight="1">
      <c r="A31" s="130"/>
      <c r="B31" s="238"/>
      <c r="C31" s="203" t="s">
        <v>11</v>
      </c>
      <c r="D31" s="294"/>
      <c r="E31" s="283"/>
      <c r="F31" s="295"/>
      <c r="G31" s="72"/>
      <c r="H31" s="73"/>
      <c r="I31" s="74"/>
      <c r="J31" s="72"/>
      <c r="K31" s="73"/>
      <c r="L31" s="74"/>
      <c r="M31" s="72"/>
      <c r="N31" s="73"/>
      <c r="O31" s="74"/>
      <c r="P31" s="72"/>
      <c r="Q31" s="73"/>
      <c r="R31" s="75"/>
      <c r="S31" s="70">
        <f ca="1">IF(CELL("type",G31)&lt;&gt;"b",IF(G31-I31=0,1,IF(G31-I31&gt;0,3,0)),0)+IF(CELL("type",M31)&lt;&gt;"b",IF(M31-O31=0,1,IF(M31-O31&gt;0,3,0)),0)+IF(CELL("type",P31)&lt;&gt;"b",IF(P31-R31=0,1,IF(P31-R31&gt;0,3,0)),0)+IF(CELL("type",J31)&lt;&gt;"b",IF(J31-L31=0,1,IF(J31-L31&gt;0,3,0)),0)</f>
        <v>0</v>
      </c>
      <c r="T31" s="170"/>
      <c r="U31" s="71">
        <f>+G31+M31+P31+J31</f>
        <v>0</v>
      </c>
      <c r="V31" s="170"/>
      <c r="W31" s="71">
        <f>+I31+O31+R31+L31</f>
        <v>0</v>
      </c>
      <c r="X31" s="170"/>
      <c r="Y31" s="224"/>
      <c r="Z31" s="227"/>
      <c r="AA31" s="130"/>
      <c r="AB31" s="246"/>
      <c r="AC31" s="245"/>
      <c r="AD31" s="130"/>
    </row>
    <row r="32" spans="1:30" ht="10.5" customHeight="1">
      <c r="A32" s="130"/>
      <c r="B32" s="239"/>
      <c r="C32" s="235"/>
      <c r="D32" s="296"/>
      <c r="E32" s="297"/>
      <c r="F32" s="298"/>
      <c r="G32" s="195"/>
      <c r="H32" s="212"/>
      <c r="I32" s="213"/>
      <c r="J32" s="195"/>
      <c r="K32" s="212"/>
      <c r="L32" s="213"/>
      <c r="M32" s="195"/>
      <c r="N32" s="212"/>
      <c r="O32" s="213"/>
      <c r="P32" s="195"/>
      <c r="Q32" s="212"/>
      <c r="R32" s="214"/>
      <c r="S32" s="76"/>
      <c r="T32" s="169"/>
      <c r="U32" s="77"/>
      <c r="V32" s="169"/>
      <c r="W32" s="77"/>
      <c r="X32" s="169"/>
      <c r="Y32" s="232"/>
      <c r="Z32" s="228"/>
      <c r="AA32" s="130"/>
      <c r="AB32" s="136"/>
      <c r="AC32" s="137"/>
      <c r="AD32" s="130"/>
    </row>
    <row r="33" spans="1:30" ht="10.5" customHeight="1">
      <c r="A33" s="130"/>
      <c r="B33" s="240" t="str">
        <f>'予選リーグ組合せ表'!C27</f>
        <v>wings</v>
      </c>
      <c r="C33" s="201" t="s">
        <v>10</v>
      </c>
      <c r="D33" s="68"/>
      <c r="E33" s="67"/>
      <c r="F33" s="68"/>
      <c r="G33" s="186"/>
      <c r="H33" s="280"/>
      <c r="I33" s="335"/>
      <c r="J33" s="66"/>
      <c r="K33" s="67"/>
      <c r="L33" s="68"/>
      <c r="M33" s="66">
        <v>1</v>
      </c>
      <c r="N33" s="67"/>
      <c r="O33" s="68">
        <v>4</v>
      </c>
      <c r="P33" s="66"/>
      <c r="Q33" s="67"/>
      <c r="R33" s="69"/>
      <c r="S33" s="70">
        <f ca="1">IF(CELL("type",D33)&lt;&gt;"b",IF(D33-F33=0,1,IF(D33-F33&gt;0,3,0)),0)+IF(CELL("type",M33)&lt;&gt;"b",IF(M33-O33=0,1,IF(M33-O33&gt;0,3,0)),0)+IF(CELL("type",P33)&lt;&gt;"b",IF(P33-R33=0,1,IF(P33-R33&gt;0,3,0)),0)+IF(CELL("type",J33)&lt;&gt;"b",IF(J33-L33=0,1,IF(J33-L33&gt;0,3,0)),0)</f>
        <v>0</v>
      </c>
      <c r="T33" s="200">
        <f>+S33+S35</f>
        <v>0</v>
      </c>
      <c r="U33" s="78">
        <f>+D33+M33+P33+J33</f>
        <v>1</v>
      </c>
      <c r="V33" s="197">
        <f>+U33+U35</f>
        <v>1</v>
      </c>
      <c r="W33" s="78">
        <f>+F33+O33+R33+L33</f>
        <v>4</v>
      </c>
      <c r="X33" s="197">
        <f>+W33+W35</f>
        <v>4</v>
      </c>
      <c r="Y33" s="223">
        <f>+V33-X33</f>
        <v>-3</v>
      </c>
      <c r="Z33" s="229">
        <f>AC33</f>
        <v>5</v>
      </c>
      <c r="AA33" s="130"/>
      <c r="AB33" s="246">
        <f>(T33*10000)+(Y33*100)+V33</f>
        <v>-299</v>
      </c>
      <c r="AC33" s="245">
        <f>RANK(AB33,$AB$29:$AB$47)</f>
        <v>5</v>
      </c>
      <c r="AD33" s="130"/>
    </row>
    <row r="34" spans="1:30" ht="10.5" customHeight="1">
      <c r="A34" s="130"/>
      <c r="B34" s="238"/>
      <c r="C34" s="202"/>
      <c r="D34" s="209"/>
      <c r="E34" s="215"/>
      <c r="F34" s="216"/>
      <c r="G34" s="282"/>
      <c r="H34" s="283"/>
      <c r="I34" s="295"/>
      <c r="J34" s="196"/>
      <c r="K34" s="215"/>
      <c r="L34" s="216"/>
      <c r="M34" s="196"/>
      <c r="N34" s="215"/>
      <c r="O34" s="216"/>
      <c r="P34" s="196"/>
      <c r="Q34" s="215"/>
      <c r="R34" s="222"/>
      <c r="S34" s="70"/>
      <c r="T34" s="170"/>
      <c r="U34" s="79"/>
      <c r="V34" s="170"/>
      <c r="W34" s="79"/>
      <c r="X34" s="170"/>
      <c r="Y34" s="224"/>
      <c r="Z34" s="227"/>
      <c r="AA34" s="130"/>
      <c r="AB34" s="246"/>
      <c r="AC34" s="245"/>
      <c r="AD34" s="130"/>
    </row>
    <row r="35" spans="1:30" ht="10.5" customHeight="1">
      <c r="A35" s="130"/>
      <c r="B35" s="238"/>
      <c r="C35" s="203" t="s">
        <v>11</v>
      </c>
      <c r="D35" s="74"/>
      <c r="E35" s="73"/>
      <c r="F35" s="74"/>
      <c r="G35" s="282"/>
      <c r="H35" s="283"/>
      <c r="I35" s="295"/>
      <c r="J35" s="72"/>
      <c r="K35" s="73"/>
      <c r="L35" s="74"/>
      <c r="M35" s="72"/>
      <c r="N35" s="73"/>
      <c r="O35" s="74"/>
      <c r="P35" s="72"/>
      <c r="Q35" s="73"/>
      <c r="R35" s="75"/>
      <c r="S35" s="70">
        <f ca="1">IF(CELL("type",D35)&lt;&gt;"b",IF(D35-F35=0,1,IF(D35-F35&gt;0,3,0)),0)+IF(CELL("type",M35)&lt;&gt;"b",IF(M35-O35=0,1,IF(M35-O35&gt;0,3,0)),0)+IF(CELL("type",P35)&lt;&gt;"b",IF(P35-R35=0,1,IF(P35-R35&gt;0,3,0)),0)+IF(CELL("type",J35)&lt;&gt;"b",IF(J35-L35=0,1,IF(J35-L35&gt;0,3,0)),0)</f>
        <v>0</v>
      </c>
      <c r="T35" s="170"/>
      <c r="U35" s="79">
        <f>+D35+M35+P35+J35</f>
        <v>0</v>
      </c>
      <c r="V35" s="170"/>
      <c r="W35" s="79">
        <f>+F35+O35+R35+L35</f>
        <v>0</v>
      </c>
      <c r="X35" s="170"/>
      <c r="Y35" s="224"/>
      <c r="Z35" s="227"/>
      <c r="AA35" s="130"/>
      <c r="AB35" s="246"/>
      <c r="AC35" s="245"/>
      <c r="AD35" s="130"/>
    </row>
    <row r="36" spans="1:30" ht="10.5" customHeight="1">
      <c r="A36" s="130"/>
      <c r="B36" s="239"/>
      <c r="C36" s="235"/>
      <c r="D36" s="181"/>
      <c r="E36" s="212"/>
      <c r="F36" s="213"/>
      <c r="G36" s="336"/>
      <c r="H36" s="297"/>
      <c r="I36" s="298"/>
      <c r="J36" s="195"/>
      <c r="K36" s="212"/>
      <c r="L36" s="213"/>
      <c r="M36" s="195"/>
      <c r="N36" s="212"/>
      <c r="O36" s="213"/>
      <c r="P36" s="195"/>
      <c r="Q36" s="212"/>
      <c r="R36" s="214"/>
      <c r="S36" s="76"/>
      <c r="T36" s="169"/>
      <c r="U36" s="80"/>
      <c r="V36" s="169"/>
      <c r="W36" s="80"/>
      <c r="X36" s="169"/>
      <c r="Y36" s="232"/>
      <c r="Z36" s="228"/>
      <c r="AA36" s="130"/>
      <c r="AB36" s="136"/>
      <c r="AC36" s="137"/>
      <c r="AD36" s="130"/>
    </row>
    <row r="37" spans="1:30" ht="10.5" customHeight="1">
      <c r="A37" s="130"/>
      <c r="B37" s="240" t="str">
        <f>'予選リーグ組合せ表'!C28</f>
        <v>ファーガソン</v>
      </c>
      <c r="C37" s="201" t="s">
        <v>10</v>
      </c>
      <c r="D37" s="68"/>
      <c r="E37" s="67"/>
      <c r="F37" s="68"/>
      <c r="G37" s="66"/>
      <c r="H37" s="67"/>
      <c r="I37" s="68"/>
      <c r="J37" s="186"/>
      <c r="K37" s="280"/>
      <c r="L37" s="335"/>
      <c r="M37" s="66"/>
      <c r="N37" s="67"/>
      <c r="O37" s="68"/>
      <c r="P37" s="66"/>
      <c r="Q37" s="67"/>
      <c r="R37" s="69"/>
      <c r="S37" s="70">
        <f ca="1">IF(CELL("type",D37)&lt;&gt;"b",IF(D37-F37=0,1,IF(D37-F37&gt;0,3,0)),0)+IF(CELL("type",M37)&lt;&gt;"b",IF(M37-O37=0,1,IF(M37-O37&gt;0,3,0)),0)+IF(CELL("type",P37)&lt;&gt;"b",IF(P37-R37=0,1,IF(P37-R37&gt;0,3,0)),0)+IF(CELL("type",G37)&lt;&gt;"b",IF(G37-I37=0,1,IF(G37-I37&gt;0,3,0)),0)</f>
        <v>0</v>
      </c>
      <c r="T37" s="200">
        <f>+S37+S39</f>
        <v>0</v>
      </c>
      <c r="U37" s="78">
        <f>+D37+M37+G37+P37</f>
        <v>0</v>
      </c>
      <c r="V37" s="197">
        <f>+U37+U39</f>
        <v>0</v>
      </c>
      <c r="W37" s="78">
        <f>+F37+O37+I37+R37</f>
        <v>0</v>
      </c>
      <c r="X37" s="197">
        <f>+W37+W39</f>
        <v>0</v>
      </c>
      <c r="Y37" s="223">
        <f>+V37-X37</f>
        <v>0</v>
      </c>
      <c r="Z37" s="229">
        <f>AC37</f>
        <v>2</v>
      </c>
      <c r="AA37" s="130"/>
      <c r="AB37" s="246">
        <f>(T37*10000)+(Y37*100)+V37</f>
        <v>0</v>
      </c>
      <c r="AC37" s="245">
        <f>RANK(AB37,$AB$29:$AB$47)</f>
        <v>2</v>
      </c>
      <c r="AD37" s="130"/>
    </row>
    <row r="38" spans="1:30" ht="10.5" customHeight="1">
      <c r="A38" s="130"/>
      <c r="B38" s="238"/>
      <c r="C38" s="202"/>
      <c r="D38" s="209"/>
      <c r="E38" s="215"/>
      <c r="F38" s="216"/>
      <c r="G38" s="173"/>
      <c r="H38" s="215"/>
      <c r="I38" s="216"/>
      <c r="J38" s="282"/>
      <c r="K38" s="283"/>
      <c r="L38" s="295"/>
      <c r="M38" s="196"/>
      <c r="N38" s="215"/>
      <c r="O38" s="216"/>
      <c r="P38" s="196"/>
      <c r="Q38" s="215"/>
      <c r="R38" s="222"/>
      <c r="S38" s="70"/>
      <c r="T38" s="170"/>
      <c r="U38" s="79"/>
      <c r="V38" s="170"/>
      <c r="W38" s="79"/>
      <c r="X38" s="170"/>
      <c r="Y38" s="224"/>
      <c r="Z38" s="227"/>
      <c r="AA38" s="130"/>
      <c r="AB38" s="246"/>
      <c r="AC38" s="245"/>
      <c r="AD38" s="130"/>
    </row>
    <row r="39" spans="1:30" ht="10.5" customHeight="1">
      <c r="A39" s="130"/>
      <c r="B39" s="238"/>
      <c r="C39" s="203" t="s">
        <v>11</v>
      </c>
      <c r="D39" s="74"/>
      <c r="E39" s="73"/>
      <c r="F39" s="74"/>
      <c r="G39" s="72"/>
      <c r="H39" s="73"/>
      <c r="I39" s="74"/>
      <c r="J39" s="282"/>
      <c r="K39" s="283"/>
      <c r="L39" s="295"/>
      <c r="M39" s="72"/>
      <c r="N39" s="73"/>
      <c r="O39" s="74"/>
      <c r="P39" s="72"/>
      <c r="Q39" s="73"/>
      <c r="R39" s="75"/>
      <c r="S39" s="70">
        <f ca="1">IF(CELL("type",D39)&lt;&gt;"b",IF(D39-F39=0,1,IF(D39-F39&gt;0,3,0)),0)+IF(CELL("type",M39)&lt;&gt;"b",IF(M39-O39=0,1,IF(M39-O39&gt;0,3,0)),0)+IF(CELL("type",P39)&lt;&gt;"b",IF(P39-R39=0,1,IF(P39-R39&gt;0,3,0)),0)+IF(CELL("type",G39)&lt;&gt;"b",IF(G39-I39=0,1,IF(G39-I39&gt;0,3,0)),0)</f>
        <v>0</v>
      </c>
      <c r="T39" s="170"/>
      <c r="U39" s="79">
        <f>+D39+M39+G39+P39</f>
        <v>0</v>
      </c>
      <c r="V39" s="170"/>
      <c r="W39" s="79">
        <f>+F39+O39+I39+R39</f>
        <v>0</v>
      </c>
      <c r="X39" s="170"/>
      <c r="Y39" s="224"/>
      <c r="Z39" s="227"/>
      <c r="AA39" s="130"/>
      <c r="AB39" s="246"/>
      <c r="AC39" s="245"/>
      <c r="AD39" s="130"/>
    </row>
    <row r="40" spans="1:30" ht="10.5" customHeight="1">
      <c r="A40" s="130"/>
      <c r="B40" s="239"/>
      <c r="C40" s="235"/>
      <c r="D40" s="181"/>
      <c r="E40" s="212"/>
      <c r="F40" s="213"/>
      <c r="G40" s="184"/>
      <c r="H40" s="212"/>
      <c r="I40" s="213"/>
      <c r="J40" s="336"/>
      <c r="K40" s="297"/>
      <c r="L40" s="298"/>
      <c r="M40" s="195"/>
      <c r="N40" s="212"/>
      <c r="O40" s="213"/>
      <c r="P40" s="195"/>
      <c r="Q40" s="212"/>
      <c r="R40" s="214"/>
      <c r="S40" s="76"/>
      <c r="T40" s="169"/>
      <c r="U40" s="80"/>
      <c r="V40" s="169"/>
      <c r="W40" s="80"/>
      <c r="X40" s="169"/>
      <c r="Y40" s="232"/>
      <c r="Z40" s="228"/>
      <c r="AA40" s="130"/>
      <c r="AB40" s="136"/>
      <c r="AC40" s="137"/>
      <c r="AD40" s="130"/>
    </row>
    <row r="41" spans="1:30" ht="10.5" customHeight="1">
      <c r="A41" s="130"/>
      <c r="B41" s="241" t="str">
        <f>'予選リーグ組合せ表'!C29</f>
        <v>soni</v>
      </c>
      <c r="C41" s="201" t="s">
        <v>10</v>
      </c>
      <c r="D41" s="68"/>
      <c r="E41" s="67"/>
      <c r="F41" s="68"/>
      <c r="G41" s="66">
        <v>4</v>
      </c>
      <c r="H41" s="67"/>
      <c r="I41" s="68">
        <v>1</v>
      </c>
      <c r="J41" s="66"/>
      <c r="K41" s="67"/>
      <c r="L41" s="68"/>
      <c r="M41" s="186"/>
      <c r="N41" s="280"/>
      <c r="O41" s="335"/>
      <c r="P41" s="66"/>
      <c r="Q41" s="67"/>
      <c r="R41" s="69"/>
      <c r="S41" s="70">
        <f ca="1">IF(CELL("type",D41)&lt;&gt;"b",IF(D41-F41=0,1,IF(D41-F41&gt;0,3,0)),0)+IF(CELL("type",J41)&lt;&gt;"b",IF(J41-L41=0,1,IF(J41-L41&gt;0,3,0)),0)+IF(CELL("type",P41)&lt;&gt;"b",IF(P41-R41=0,1,IF(P41-R41&gt;0,3,0)),0)+IF(CELL("type",G41)&lt;&gt;"b",IF(G41-I41=0,1,IF(G41-I41&gt;0,3,0)),0)</f>
        <v>3</v>
      </c>
      <c r="T41" s="200">
        <f>+S41+S43</f>
        <v>3</v>
      </c>
      <c r="U41" s="78">
        <f>+D41+G41+P41+J41</f>
        <v>4</v>
      </c>
      <c r="V41" s="197">
        <f>+U41+U43</f>
        <v>4</v>
      </c>
      <c r="W41" s="78">
        <f>+F41+I41+R41+L41</f>
        <v>1</v>
      </c>
      <c r="X41" s="197">
        <f>+W41+W43</f>
        <v>1</v>
      </c>
      <c r="Y41" s="223">
        <f>+V41-X41</f>
        <v>3</v>
      </c>
      <c r="Z41" s="229">
        <f>AC41</f>
        <v>1</v>
      </c>
      <c r="AA41" s="130"/>
      <c r="AB41" s="246">
        <f>(T41*10000)+(Y41*100)+V41</f>
        <v>30304</v>
      </c>
      <c r="AC41" s="245">
        <f>RANK(AB41,$AB$29:$AB$47)</f>
        <v>1</v>
      </c>
      <c r="AD41" s="130"/>
    </row>
    <row r="42" spans="1:30" ht="10.5" customHeight="1">
      <c r="A42" s="130"/>
      <c r="B42" s="238"/>
      <c r="C42" s="202"/>
      <c r="D42" s="209"/>
      <c r="E42" s="215"/>
      <c r="F42" s="216"/>
      <c r="G42" s="173"/>
      <c r="H42" s="215"/>
      <c r="I42" s="216"/>
      <c r="J42" s="173"/>
      <c r="K42" s="215"/>
      <c r="L42" s="216"/>
      <c r="M42" s="282"/>
      <c r="N42" s="283"/>
      <c r="O42" s="295"/>
      <c r="P42" s="196"/>
      <c r="Q42" s="215"/>
      <c r="R42" s="222"/>
      <c r="S42" s="70"/>
      <c r="T42" s="170"/>
      <c r="U42" s="79"/>
      <c r="V42" s="170"/>
      <c r="W42" s="79"/>
      <c r="X42" s="170"/>
      <c r="Y42" s="224"/>
      <c r="Z42" s="227"/>
      <c r="AA42" s="130"/>
      <c r="AB42" s="246"/>
      <c r="AC42" s="245"/>
      <c r="AD42" s="130"/>
    </row>
    <row r="43" spans="1:30" ht="10.5" customHeight="1">
      <c r="A43" s="130"/>
      <c r="B43" s="238"/>
      <c r="C43" s="203" t="s">
        <v>11</v>
      </c>
      <c r="D43" s="74"/>
      <c r="E43" s="73"/>
      <c r="F43" s="74"/>
      <c r="G43" s="72"/>
      <c r="H43" s="73"/>
      <c r="I43" s="74"/>
      <c r="J43" s="72"/>
      <c r="K43" s="73"/>
      <c r="L43" s="74"/>
      <c r="M43" s="282"/>
      <c r="N43" s="283"/>
      <c r="O43" s="295"/>
      <c r="P43" s="72"/>
      <c r="Q43" s="73"/>
      <c r="R43" s="75"/>
      <c r="S43" s="70">
        <f ca="1">IF(CELL("type",D43)&lt;&gt;"b",IF(D43-F43=0,1,IF(D43-F43&gt;0,3,0)),0)+IF(CELL("type",J43)&lt;&gt;"b",IF(J43-L43=0,1,IF(J43-L43&gt;0,3,0)),0)+IF(CELL("type",P43)&lt;&gt;"b",IF(P43-R43=0,1,IF(P43-R43&gt;0,3,0)),0)+IF(CELL("type",G43)&lt;&gt;"b",IF(G43-I43=0,1,IF(G43-I43&gt;0,3,0)),0)</f>
        <v>0</v>
      </c>
      <c r="T43" s="170"/>
      <c r="U43" s="79">
        <f>+D43+G43+P43+J43</f>
        <v>0</v>
      </c>
      <c r="V43" s="170"/>
      <c r="W43" s="79">
        <f>+F43+I43+R43+L43</f>
        <v>0</v>
      </c>
      <c r="X43" s="170"/>
      <c r="Y43" s="224"/>
      <c r="Z43" s="227"/>
      <c r="AA43" s="130"/>
      <c r="AB43" s="246"/>
      <c r="AC43" s="245"/>
      <c r="AD43" s="130"/>
    </row>
    <row r="44" spans="1:30" ht="10.5" customHeight="1">
      <c r="A44" s="130"/>
      <c r="B44" s="239"/>
      <c r="C44" s="235"/>
      <c r="D44" s="181"/>
      <c r="E44" s="212"/>
      <c r="F44" s="213"/>
      <c r="G44" s="195"/>
      <c r="H44" s="212"/>
      <c r="I44" s="213"/>
      <c r="J44" s="184"/>
      <c r="K44" s="212"/>
      <c r="L44" s="213"/>
      <c r="M44" s="336"/>
      <c r="N44" s="297"/>
      <c r="O44" s="298"/>
      <c r="P44" s="184"/>
      <c r="Q44" s="212"/>
      <c r="R44" s="214"/>
      <c r="S44" s="76"/>
      <c r="T44" s="169"/>
      <c r="U44" s="80"/>
      <c r="V44" s="169"/>
      <c r="W44" s="80"/>
      <c r="X44" s="169"/>
      <c r="Y44" s="232"/>
      <c r="Z44" s="228"/>
      <c r="AA44" s="130"/>
      <c r="AB44" s="136"/>
      <c r="AC44" s="137"/>
      <c r="AD44" s="130"/>
    </row>
    <row r="45" spans="1:30" ht="10.5" customHeight="1">
      <c r="A45" s="130"/>
      <c r="B45" s="241">
        <f>'予選リーグ組合せ表'!C30</f>
        <v>0</v>
      </c>
      <c r="C45" s="201" t="s">
        <v>10</v>
      </c>
      <c r="D45" s="68"/>
      <c r="E45" s="67"/>
      <c r="F45" s="68"/>
      <c r="G45" s="66"/>
      <c r="H45" s="67"/>
      <c r="I45" s="68"/>
      <c r="J45" s="66"/>
      <c r="K45" s="67"/>
      <c r="L45" s="68"/>
      <c r="M45" s="66"/>
      <c r="N45" s="67"/>
      <c r="O45" s="68"/>
      <c r="P45" s="186"/>
      <c r="Q45" s="280"/>
      <c r="R45" s="281"/>
      <c r="S45" s="70">
        <f ca="1">IF(CELL("type",D45)&lt;&gt;"b",IF(D45-F45=0,1,IF(D45-F45&gt;0,3,0)),0)+IF(CELL("type",J45)&lt;&gt;"b",IF(J45-L45=0,1,IF(J45-L45&gt;0,3,0)),0)+IF(CELL("type",M45)&lt;&gt;"b",IF(M45-O45=0,1,IF(M45-O45&gt;0,3,0)),0)+IF(CELL("type",G45)&lt;&gt;"b",IF(G45-I45=0,1,IF(G45-I45&gt;0,3,0)),0)</f>
        <v>0</v>
      </c>
      <c r="T45" s="200">
        <f>+S45+S47</f>
        <v>0</v>
      </c>
      <c r="U45" s="78">
        <f>+D45+G45+M45+J45</f>
        <v>0</v>
      </c>
      <c r="V45" s="197">
        <f>+U45+U47</f>
        <v>0</v>
      </c>
      <c r="W45" s="78">
        <f>+F45+I45+O45+L45</f>
        <v>0</v>
      </c>
      <c r="X45" s="197">
        <f>+W45+W47</f>
        <v>0</v>
      </c>
      <c r="Y45" s="223">
        <f>+V45-X45</f>
        <v>0</v>
      </c>
      <c r="Z45" s="229">
        <f>AC45</f>
        <v>2</v>
      </c>
      <c r="AA45" s="130"/>
      <c r="AB45" s="246">
        <f>(T45*10000)+(Y45*100)+V45</f>
        <v>0</v>
      </c>
      <c r="AC45" s="245">
        <f>RANK(AB45,$AB$29:$AB$47)</f>
        <v>2</v>
      </c>
      <c r="AD45" s="130"/>
    </row>
    <row r="46" spans="1:30" ht="10.5" customHeight="1">
      <c r="A46" s="130"/>
      <c r="B46" s="238"/>
      <c r="C46" s="202"/>
      <c r="D46" s="209"/>
      <c r="E46" s="215"/>
      <c r="F46" s="216"/>
      <c r="G46" s="173"/>
      <c r="H46" s="215"/>
      <c r="I46" s="216"/>
      <c r="J46" s="173"/>
      <c r="K46" s="215"/>
      <c r="L46" s="216"/>
      <c r="M46" s="173"/>
      <c r="N46" s="215"/>
      <c r="O46" s="216"/>
      <c r="P46" s="282"/>
      <c r="Q46" s="283"/>
      <c r="R46" s="284"/>
      <c r="S46" s="70"/>
      <c r="T46" s="170"/>
      <c r="U46" s="78"/>
      <c r="V46" s="170"/>
      <c r="W46" s="78"/>
      <c r="X46" s="170"/>
      <c r="Y46" s="224"/>
      <c r="Z46" s="227"/>
      <c r="AA46" s="130"/>
      <c r="AB46" s="246"/>
      <c r="AC46" s="245"/>
      <c r="AD46" s="130"/>
    </row>
    <row r="47" spans="1:30" ht="10.5" customHeight="1">
      <c r="A47" s="130"/>
      <c r="B47" s="238"/>
      <c r="C47" s="203" t="s">
        <v>11</v>
      </c>
      <c r="D47" s="81"/>
      <c r="E47" s="73"/>
      <c r="F47" s="74"/>
      <c r="G47" s="72"/>
      <c r="H47" s="73"/>
      <c r="I47" s="74"/>
      <c r="J47" s="72"/>
      <c r="K47" s="73"/>
      <c r="L47" s="74"/>
      <c r="M47" s="72"/>
      <c r="N47" s="73"/>
      <c r="O47" s="74"/>
      <c r="P47" s="282"/>
      <c r="Q47" s="283"/>
      <c r="R47" s="284"/>
      <c r="S47" s="70">
        <f ca="1">IF(CELL("type",D47)&lt;&gt;"b",IF(D47-F47=0,1,IF(D47-F47&gt;0,3,0)),0)+IF(CELL("type",J47)&lt;&gt;"b",IF(J47-L47=0,1,IF(J47-L47&gt;0,3,0)),0)+IF(CELL("type",M47)&lt;&gt;"b",IF(M47-O47=0,1,IF(M47-O47&gt;0,3,0)),0)+IF(CELL("type",G47)&lt;&gt;"b",IF(G47-I47=0,1,IF(G47-I47&gt;0,3,0)),0)</f>
        <v>0</v>
      </c>
      <c r="T47" s="170"/>
      <c r="U47" s="71">
        <f>+D47+G47+M47+J47</f>
        <v>0</v>
      </c>
      <c r="V47" s="170"/>
      <c r="W47" s="71">
        <f>+F47+I47+O47+L47</f>
        <v>0</v>
      </c>
      <c r="X47" s="170"/>
      <c r="Y47" s="224"/>
      <c r="Z47" s="227"/>
      <c r="AA47" s="130"/>
      <c r="AB47" s="246"/>
      <c r="AC47" s="245"/>
      <c r="AD47" s="130"/>
    </row>
    <row r="48" spans="1:30" ht="10.5" customHeight="1" thickBot="1">
      <c r="A48" s="130"/>
      <c r="B48" s="262"/>
      <c r="C48" s="233"/>
      <c r="D48" s="176"/>
      <c r="E48" s="210"/>
      <c r="F48" s="211"/>
      <c r="G48" s="179"/>
      <c r="H48" s="210"/>
      <c r="I48" s="211"/>
      <c r="J48" s="179"/>
      <c r="K48" s="210"/>
      <c r="L48" s="211"/>
      <c r="M48" s="179"/>
      <c r="N48" s="210"/>
      <c r="O48" s="211"/>
      <c r="P48" s="285"/>
      <c r="Q48" s="286"/>
      <c r="R48" s="287"/>
      <c r="S48" s="89"/>
      <c r="T48" s="168"/>
      <c r="U48" s="85"/>
      <c r="V48" s="168"/>
      <c r="W48" s="85"/>
      <c r="X48" s="168"/>
      <c r="Y48" s="225"/>
      <c r="Z48" s="230"/>
      <c r="AA48" s="130"/>
      <c r="AB48" s="136"/>
      <c r="AC48" s="137"/>
      <c r="AD48" s="130"/>
    </row>
    <row r="49" spans="1:30" ht="13.5" customHeight="1">
      <c r="A49" s="13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30"/>
      <c r="AB49" s="138"/>
      <c r="AC49" s="139"/>
      <c r="AD49" s="130"/>
    </row>
    <row r="50" spans="1:30" ht="13.5" customHeight="1" thickBot="1">
      <c r="A50" s="130"/>
      <c r="B50" s="259" t="s">
        <v>15</v>
      </c>
      <c r="C50" s="259"/>
      <c r="D50" s="259"/>
      <c r="E50" s="259"/>
      <c r="F50" s="259"/>
      <c r="G50" s="259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30"/>
      <c r="AB50" s="138"/>
      <c r="AC50" s="139"/>
      <c r="AD50" s="130"/>
    </row>
    <row r="51" spans="1:30" ht="13.5" customHeight="1" thickBot="1">
      <c r="A51" s="130"/>
      <c r="B51" s="256" t="s">
        <v>40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8"/>
      <c r="AA51" s="130"/>
      <c r="AB51" s="138"/>
      <c r="AC51" s="139"/>
      <c r="AD51" s="130"/>
    </row>
    <row r="52" spans="1:30" ht="30" customHeight="1" thickBot="1">
      <c r="A52" s="130"/>
      <c r="B52" s="274"/>
      <c r="C52" s="275"/>
      <c r="D52" s="242" t="str">
        <f>'予選リーグ組合せ表'!D26</f>
        <v>丸バナナ</v>
      </c>
      <c r="E52" s="243"/>
      <c r="F52" s="243"/>
      <c r="G52" s="244" t="str">
        <f>'予選リーグ組合せ表'!D27</f>
        <v>つばさ</v>
      </c>
      <c r="H52" s="243"/>
      <c r="I52" s="243"/>
      <c r="J52" s="244" t="str">
        <f>'予選リーグ組合せ表'!D28</f>
        <v>罰巣忠太</v>
      </c>
      <c r="K52" s="243"/>
      <c r="L52" s="243"/>
      <c r="M52" s="244" t="str">
        <f>'予選リーグ組合せ表'!D29</f>
        <v>syuji</v>
      </c>
      <c r="N52" s="243"/>
      <c r="O52" s="243"/>
      <c r="P52" s="244">
        <f>'予選リーグ組合せ表'!D30</f>
        <v>0</v>
      </c>
      <c r="Q52" s="243"/>
      <c r="R52" s="263"/>
      <c r="S52" s="260" t="s">
        <v>37</v>
      </c>
      <c r="T52" s="261"/>
      <c r="U52" s="267" t="s">
        <v>12</v>
      </c>
      <c r="V52" s="261"/>
      <c r="W52" s="267" t="s">
        <v>13</v>
      </c>
      <c r="X52" s="268"/>
      <c r="Y52" s="86" t="s">
        <v>39</v>
      </c>
      <c r="Z52" s="87" t="s">
        <v>38</v>
      </c>
      <c r="AA52" s="130"/>
      <c r="AB52" s="140" t="s">
        <v>24</v>
      </c>
      <c r="AC52" s="141" t="s">
        <v>9</v>
      </c>
      <c r="AD52" s="130"/>
    </row>
    <row r="53" spans="1:30" ht="10.5" customHeight="1" thickTop="1">
      <c r="A53" s="130"/>
      <c r="B53" s="237" t="str">
        <f>'予選リーグ組合せ表'!D26</f>
        <v>丸バナナ</v>
      </c>
      <c r="C53" s="236" t="s">
        <v>10</v>
      </c>
      <c r="D53" s="205"/>
      <c r="E53" s="206"/>
      <c r="F53" s="207"/>
      <c r="G53" s="66">
        <v>1</v>
      </c>
      <c r="H53" s="67"/>
      <c r="I53" s="68">
        <v>0</v>
      </c>
      <c r="J53" s="88">
        <v>0</v>
      </c>
      <c r="K53" s="67"/>
      <c r="L53" s="68">
        <v>3</v>
      </c>
      <c r="M53" s="88">
        <v>3</v>
      </c>
      <c r="N53" s="67"/>
      <c r="O53" s="68">
        <v>3</v>
      </c>
      <c r="P53" s="88"/>
      <c r="Q53" s="90"/>
      <c r="R53" s="91"/>
      <c r="S53" s="70">
        <f ca="1">IF(CELL("type",G53)&lt;&gt;"b",IF(G53-I53=0,1,IF(G53-I53&gt;0,3,0)),0)+IF(CELL("type",M53)&lt;&gt;"b",IF(M53-O53=0,1,IF(M53-O53&gt;0,3,0)),0)+IF(CELL("type",P53)&lt;&gt;"b",IF(P53-R53=0,1,IF(P53-R53&gt;0,3,0)),0)+IF(CELL("type",J53)&lt;&gt;"b",IF(J53-L53=0,1,IF(J53-L53&gt;0,3,0)),0)</f>
        <v>4</v>
      </c>
      <c r="T53" s="199">
        <f>+S53+S55</f>
        <v>4</v>
      </c>
      <c r="U53" s="71">
        <f>+G53+M53+P53+J53</f>
        <v>4</v>
      </c>
      <c r="V53" s="198">
        <f>+U53+U55</f>
        <v>4</v>
      </c>
      <c r="W53" s="71">
        <f>+I53+O53+R53+L53</f>
        <v>6</v>
      </c>
      <c r="X53" s="198">
        <f>+W53+W55</f>
        <v>6</v>
      </c>
      <c r="Y53" s="231">
        <f>+V53-X53</f>
        <v>-2</v>
      </c>
      <c r="Z53" s="226">
        <f>AC53</f>
        <v>2</v>
      </c>
      <c r="AA53" s="130"/>
      <c r="AB53" s="246">
        <f>(T53*10000)+(Y53*100)+V53</f>
        <v>39804</v>
      </c>
      <c r="AC53" s="245">
        <f>RANK(AB53,$AB$53:$AB$71)</f>
        <v>2</v>
      </c>
      <c r="AD53" s="142"/>
    </row>
    <row r="54" spans="1:30" ht="10.5" customHeight="1">
      <c r="A54" s="130"/>
      <c r="B54" s="238"/>
      <c r="C54" s="202"/>
      <c r="D54" s="208"/>
      <c r="E54" s="190"/>
      <c r="F54" s="191"/>
      <c r="G54" s="196"/>
      <c r="H54" s="215"/>
      <c r="I54" s="216"/>
      <c r="J54" s="196"/>
      <c r="K54" s="215"/>
      <c r="L54" s="216"/>
      <c r="M54" s="196"/>
      <c r="N54" s="215"/>
      <c r="O54" s="216"/>
      <c r="P54" s="196"/>
      <c r="Q54" s="215"/>
      <c r="R54" s="222"/>
      <c r="S54" s="70"/>
      <c r="T54" s="170"/>
      <c r="U54" s="71"/>
      <c r="V54" s="170"/>
      <c r="W54" s="71"/>
      <c r="X54" s="170"/>
      <c r="Y54" s="224"/>
      <c r="Z54" s="227"/>
      <c r="AA54" s="130"/>
      <c r="AB54" s="246"/>
      <c r="AC54" s="245"/>
      <c r="AD54" s="142"/>
    </row>
    <row r="55" spans="1:30" ht="10.5" customHeight="1">
      <c r="A55" s="130"/>
      <c r="B55" s="238"/>
      <c r="C55" s="203" t="s">
        <v>11</v>
      </c>
      <c r="D55" s="208"/>
      <c r="E55" s="190"/>
      <c r="F55" s="191"/>
      <c r="G55" s="72"/>
      <c r="H55" s="73"/>
      <c r="I55" s="74"/>
      <c r="J55" s="72"/>
      <c r="K55" s="73"/>
      <c r="L55" s="74"/>
      <c r="M55" s="72"/>
      <c r="N55" s="73"/>
      <c r="O55" s="74"/>
      <c r="P55" s="72"/>
      <c r="Q55" s="73"/>
      <c r="R55" s="75"/>
      <c r="S55" s="70">
        <f ca="1">IF(CELL("type",G55)&lt;&gt;"b",IF(G55-I55=0,1,IF(G55-I55&gt;0,3,0)),0)+IF(CELL("type",M55)&lt;&gt;"b",IF(M55-O55=0,1,IF(M55-O55&gt;0,3,0)),0)+IF(CELL("type",P55)&lt;&gt;"b",IF(P55-R55=0,1,IF(P55-R55&gt;0,3,0)),0)+IF(CELL("type",J55)&lt;&gt;"b",IF(J55-L55=0,1,IF(J55-L55&gt;0,3,0)),0)</f>
        <v>0</v>
      </c>
      <c r="T55" s="170"/>
      <c r="U55" s="71">
        <f>+G55+M55+P55+J55</f>
        <v>0</v>
      </c>
      <c r="V55" s="170"/>
      <c r="W55" s="71">
        <f>+I55+O55+R55+L55</f>
        <v>0</v>
      </c>
      <c r="X55" s="170"/>
      <c r="Y55" s="224"/>
      <c r="Z55" s="227"/>
      <c r="AA55" s="130"/>
      <c r="AB55" s="246"/>
      <c r="AC55" s="245"/>
      <c r="AD55" s="142"/>
    </row>
    <row r="56" spans="1:30" ht="10.5" customHeight="1">
      <c r="A56" s="130"/>
      <c r="B56" s="239"/>
      <c r="C56" s="235"/>
      <c r="D56" s="234"/>
      <c r="E56" s="193"/>
      <c r="F56" s="194"/>
      <c r="G56" s="184"/>
      <c r="H56" s="212"/>
      <c r="I56" s="213"/>
      <c r="J56" s="195"/>
      <c r="K56" s="212"/>
      <c r="L56" s="213"/>
      <c r="M56" s="195"/>
      <c r="N56" s="212"/>
      <c r="O56" s="213"/>
      <c r="P56" s="195"/>
      <c r="Q56" s="212"/>
      <c r="R56" s="214"/>
      <c r="S56" s="76"/>
      <c r="T56" s="169"/>
      <c r="U56" s="77"/>
      <c r="V56" s="169"/>
      <c r="W56" s="77"/>
      <c r="X56" s="169"/>
      <c r="Y56" s="232"/>
      <c r="Z56" s="228"/>
      <c r="AA56" s="130"/>
      <c r="AB56" s="136"/>
      <c r="AC56" s="137"/>
      <c r="AD56" s="142"/>
    </row>
    <row r="57" spans="1:30" ht="10.5" customHeight="1">
      <c r="A57" s="130"/>
      <c r="B57" s="240" t="str">
        <f>'予選リーグ組合せ表'!D27</f>
        <v>つばさ</v>
      </c>
      <c r="C57" s="201" t="s">
        <v>10</v>
      </c>
      <c r="D57" s="68">
        <v>0</v>
      </c>
      <c r="E57" s="67"/>
      <c r="F57" s="68">
        <v>1</v>
      </c>
      <c r="G57" s="186"/>
      <c r="H57" s="187"/>
      <c r="I57" s="188"/>
      <c r="J57" s="66"/>
      <c r="K57" s="67"/>
      <c r="L57" s="68"/>
      <c r="M57" s="66"/>
      <c r="N57" s="67"/>
      <c r="O57" s="68"/>
      <c r="P57" s="66"/>
      <c r="Q57" s="67"/>
      <c r="R57" s="69"/>
      <c r="S57" s="70">
        <f ca="1">IF(CELL("type",D57)&lt;&gt;"b",IF(D57-F57=0,1,IF(D57-F57&gt;0,3,0)),0)+IF(CELL("type",M57)&lt;&gt;"b",IF(M57-O57=0,1,IF(M57-O57&gt;0,3,0)),0)+IF(CELL("type",P57)&lt;&gt;"b",IF(P57-R57=0,1,IF(P57-R57&gt;0,3,0)),0)+IF(CELL("type",J57)&lt;&gt;"b",IF(J57-L57=0,1,IF(J57-L57&gt;0,3,0)),0)</f>
        <v>0</v>
      </c>
      <c r="T57" s="200">
        <f>+S57+S59</f>
        <v>0</v>
      </c>
      <c r="U57" s="78">
        <f>+D57+M57+P57+J57</f>
        <v>0</v>
      </c>
      <c r="V57" s="197">
        <f>+U57+U59</f>
        <v>0</v>
      </c>
      <c r="W57" s="78">
        <f>+F57+O57+R57+L57</f>
        <v>1</v>
      </c>
      <c r="X57" s="197">
        <f>+W57+W59</f>
        <v>1</v>
      </c>
      <c r="Y57" s="223">
        <f>+V57-X57</f>
        <v>-1</v>
      </c>
      <c r="Z57" s="229">
        <f>AC57</f>
        <v>5</v>
      </c>
      <c r="AA57" s="130"/>
      <c r="AB57" s="246">
        <f>(T57*10000)+(Y57*100)+V57</f>
        <v>-100</v>
      </c>
      <c r="AC57" s="245">
        <f>RANK(AB57,$AB$53:$AB$71)</f>
        <v>5</v>
      </c>
      <c r="AD57" s="142"/>
    </row>
    <row r="58" spans="1:30" ht="10.5" customHeight="1">
      <c r="A58" s="130"/>
      <c r="B58" s="238"/>
      <c r="C58" s="202"/>
      <c r="D58" s="209"/>
      <c r="E58" s="215"/>
      <c r="F58" s="216"/>
      <c r="G58" s="189"/>
      <c r="H58" s="190"/>
      <c r="I58" s="191"/>
      <c r="J58" s="196"/>
      <c r="K58" s="215"/>
      <c r="L58" s="216"/>
      <c r="M58" s="196"/>
      <c r="N58" s="215"/>
      <c r="O58" s="216"/>
      <c r="P58" s="196"/>
      <c r="Q58" s="215"/>
      <c r="R58" s="222"/>
      <c r="S58" s="70"/>
      <c r="T58" s="170"/>
      <c r="U58" s="79"/>
      <c r="V58" s="170"/>
      <c r="W58" s="79"/>
      <c r="X58" s="170"/>
      <c r="Y58" s="224"/>
      <c r="Z58" s="227"/>
      <c r="AA58" s="130"/>
      <c r="AB58" s="246"/>
      <c r="AC58" s="245"/>
      <c r="AD58" s="142"/>
    </row>
    <row r="59" spans="1:30" ht="10.5" customHeight="1">
      <c r="A59" s="130"/>
      <c r="B59" s="238"/>
      <c r="C59" s="203" t="s">
        <v>11</v>
      </c>
      <c r="D59" s="74"/>
      <c r="E59" s="73"/>
      <c r="F59" s="74"/>
      <c r="G59" s="189"/>
      <c r="H59" s="190"/>
      <c r="I59" s="191"/>
      <c r="J59" s="72"/>
      <c r="K59" s="73"/>
      <c r="L59" s="74"/>
      <c r="M59" s="72"/>
      <c r="N59" s="73"/>
      <c r="O59" s="74"/>
      <c r="P59" s="72"/>
      <c r="Q59" s="73"/>
      <c r="R59" s="75"/>
      <c r="S59" s="70">
        <f ca="1">IF(CELL("type",D59)&lt;&gt;"b",IF(D59-F59=0,1,IF(D59-F59&gt;0,3,0)),0)+IF(CELL("type",M59)&lt;&gt;"b",IF(M59-O59=0,1,IF(M59-O59&gt;0,3,0)),0)+IF(CELL("type",P59)&lt;&gt;"b",IF(P59-R59=0,1,IF(P59-R59&gt;0,3,0)),0)+IF(CELL("type",J59)&lt;&gt;"b",IF(J59-L59=0,1,IF(J59-L59&gt;0,3,0)),0)</f>
        <v>0</v>
      </c>
      <c r="T59" s="170"/>
      <c r="U59" s="79">
        <f>+D59+M59+P59+J59</f>
        <v>0</v>
      </c>
      <c r="V59" s="170"/>
      <c r="W59" s="79">
        <f>+F59+O59+R59+L59</f>
        <v>0</v>
      </c>
      <c r="X59" s="170"/>
      <c r="Y59" s="224"/>
      <c r="Z59" s="227"/>
      <c r="AA59" s="130"/>
      <c r="AB59" s="246"/>
      <c r="AC59" s="245"/>
      <c r="AD59" s="142"/>
    </row>
    <row r="60" spans="1:30" ht="10.5" customHeight="1">
      <c r="A60" s="130"/>
      <c r="B60" s="239"/>
      <c r="C60" s="235"/>
      <c r="D60" s="181"/>
      <c r="E60" s="212"/>
      <c r="F60" s="213"/>
      <c r="G60" s="192"/>
      <c r="H60" s="193"/>
      <c r="I60" s="194"/>
      <c r="J60" s="195"/>
      <c r="K60" s="212"/>
      <c r="L60" s="213"/>
      <c r="M60" s="184"/>
      <c r="N60" s="212"/>
      <c r="O60" s="213"/>
      <c r="P60" s="195"/>
      <c r="Q60" s="212"/>
      <c r="R60" s="214"/>
      <c r="S60" s="76"/>
      <c r="T60" s="169"/>
      <c r="U60" s="80"/>
      <c r="V60" s="169"/>
      <c r="W60" s="80"/>
      <c r="X60" s="169"/>
      <c r="Y60" s="232"/>
      <c r="Z60" s="228"/>
      <c r="AA60" s="130"/>
      <c r="AB60" s="136"/>
      <c r="AC60" s="137"/>
      <c r="AD60" s="142"/>
    </row>
    <row r="61" spans="1:30" ht="10.5" customHeight="1">
      <c r="A61" s="130"/>
      <c r="B61" s="241" t="str">
        <f>'予選リーグ組合せ表'!D28</f>
        <v>罰巣忠太</v>
      </c>
      <c r="C61" s="201" t="s">
        <v>10</v>
      </c>
      <c r="D61" s="68">
        <v>3</v>
      </c>
      <c r="E61" s="67"/>
      <c r="F61" s="68">
        <v>0</v>
      </c>
      <c r="G61" s="66"/>
      <c r="H61" s="67"/>
      <c r="I61" s="68"/>
      <c r="J61" s="186"/>
      <c r="K61" s="187"/>
      <c r="L61" s="188"/>
      <c r="M61" s="66">
        <v>1</v>
      </c>
      <c r="N61" s="67"/>
      <c r="O61" s="68">
        <v>0</v>
      </c>
      <c r="P61" s="66"/>
      <c r="Q61" s="67"/>
      <c r="R61" s="69"/>
      <c r="S61" s="70">
        <f ca="1">IF(CELL("type",D61)&lt;&gt;"b",IF(D61-F61=0,1,IF(D61-F61&gt;0,3,0)),0)+IF(CELL("type",M61)&lt;&gt;"b",IF(M61-O61=0,1,IF(M61-O61&gt;0,3,0)),0)+IF(CELL("type",P61)&lt;&gt;"b",IF(P61-R61=0,1,IF(P61-R61&gt;0,3,0)),0)+IF(CELL("type",G61)&lt;&gt;"b",IF(G61-I61=0,1,IF(G61-I61&gt;0,3,0)),0)</f>
        <v>6</v>
      </c>
      <c r="T61" s="200">
        <f>+S61+S63</f>
        <v>6</v>
      </c>
      <c r="U61" s="78">
        <f>+D61+M61+G61+P61</f>
        <v>4</v>
      </c>
      <c r="V61" s="197">
        <f>+U61+U63</f>
        <v>4</v>
      </c>
      <c r="W61" s="78">
        <f>+F61+O61+I61+R61</f>
        <v>0</v>
      </c>
      <c r="X61" s="197">
        <f>+W61+W63</f>
        <v>0</v>
      </c>
      <c r="Y61" s="223">
        <f>+V61-X61</f>
        <v>4</v>
      </c>
      <c r="Z61" s="229">
        <f>AC61</f>
        <v>1</v>
      </c>
      <c r="AA61" s="130"/>
      <c r="AB61" s="246">
        <f>(T61*10000)+(Y61*100)+V61</f>
        <v>60404</v>
      </c>
      <c r="AC61" s="245">
        <f>RANK(AB61,$AB$53:$AB$71)</f>
        <v>1</v>
      </c>
      <c r="AD61" s="142"/>
    </row>
    <row r="62" spans="1:30" ht="10.5" customHeight="1">
      <c r="A62" s="130"/>
      <c r="B62" s="238"/>
      <c r="C62" s="202"/>
      <c r="D62" s="209"/>
      <c r="E62" s="215"/>
      <c r="F62" s="216"/>
      <c r="G62" s="173"/>
      <c r="H62" s="215"/>
      <c r="I62" s="216"/>
      <c r="J62" s="189"/>
      <c r="K62" s="190"/>
      <c r="L62" s="191"/>
      <c r="M62" s="196"/>
      <c r="N62" s="215"/>
      <c r="O62" s="216"/>
      <c r="P62" s="196"/>
      <c r="Q62" s="215"/>
      <c r="R62" s="222"/>
      <c r="S62" s="70"/>
      <c r="T62" s="170"/>
      <c r="U62" s="79"/>
      <c r="V62" s="170"/>
      <c r="W62" s="79"/>
      <c r="X62" s="170"/>
      <c r="Y62" s="224"/>
      <c r="Z62" s="227"/>
      <c r="AA62" s="130"/>
      <c r="AB62" s="246"/>
      <c r="AC62" s="245"/>
      <c r="AD62" s="142"/>
    </row>
    <row r="63" spans="1:30" ht="10.5" customHeight="1">
      <c r="A63" s="130"/>
      <c r="B63" s="238"/>
      <c r="C63" s="203" t="s">
        <v>11</v>
      </c>
      <c r="D63" s="74"/>
      <c r="E63" s="73"/>
      <c r="F63" s="74"/>
      <c r="G63" s="72"/>
      <c r="H63" s="73"/>
      <c r="I63" s="74"/>
      <c r="J63" s="189"/>
      <c r="K63" s="190"/>
      <c r="L63" s="191"/>
      <c r="M63" s="72"/>
      <c r="N63" s="73"/>
      <c r="O63" s="74"/>
      <c r="P63" s="72"/>
      <c r="Q63" s="73"/>
      <c r="R63" s="75"/>
      <c r="S63" s="70">
        <f ca="1">IF(CELL("type",D63)&lt;&gt;"b",IF(D63-F63=0,1,IF(D63-F63&gt;0,3,0)),0)+IF(CELL("type",M63)&lt;&gt;"b",IF(M63-O63=0,1,IF(M63-O63&gt;0,3,0)),0)+IF(CELL("type",P63)&lt;&gt;"b",IF(P63-R63=0,1,IF(P63-R63&gt;0,3,0)),0)+IF(CELL("type",G63)&lt;&gt;"b",IF(G63-I63=0,1,IF(G63-I63&gt;0,3,0)),0)</f>
        <v>0</v>
      </c>
      <c r="T63" s="170"/>
      <c r="U63" s="79">
        <f>+D63+M63+G63+P63</f>
        <v>0</v>
      </c>
      <c r="V63" s="170"/>
      <c r="W63" s="79">
        <f>+F63+O63+I63+R63</f>
        <v>0</v>
      </c>
      <c r="X63" s="170"/>
      <c r="Y63" s="224"/>
      <c r="Z63" s="227"/>
      <c r="AA63" s="130"/>
      <c r="AB63" s="246"/>
      <c r="AC63" s="245"/>
      <c r="AD63" s="142"/>
    </row>
    <row r="64" spans="1:30" ht="10.5" customHeight="1">
      <c r="A64" s="130"/>
      <c r="B64" s="239"/>
      <c r="C64" s="235"/>
      <c r="D64" s="181"/>
      <c r="E64" s="212"/>
      <c r="F64" s="213"/>
      <c r="G64" s="184"/>
      <c r="H64" s="212"/>
      <c r="I64" s="213"/>
      <c r="J64" s="192"/>
      <c r="K64" s="193"/>
      <c r="L64" s="194"/>
      <c r="M64" s="195"/>
      <c r="N64" s="212"/>
      <c r="O64" s="213"/>
      <c r="P64" s="195"/>
      <c r="Q64" s="212"/>
      <c r="R64" s="214"/>
      <c r="S64" s="76"/>
      <c r="T64" s="169"/>
      <c r="U64" s="80"/>
      <c r="V64" s="169"/>
      <c r="W64" s="80"/>
      <c r="X64" s="169"/>
      <c r="Y64" s="232"/>
      <c r="Z64" s="228"/>
      <c r="AA64" s="130"/>
      <c r="AB64" s="136"/>
      <c r="AC64" s="137"/>
      <c r="AD64" s="142"/>
    </row>
    <row r="65" spans="1:30" ht="10.5" customHeight="1">
      <c r="A65" s="130"/>
      <c r="B65" s="241" t="str">
        <f>'予選リーグ組合せ表'!D29</f>
        <v>syuji</v>
      </c>
      <c r="C65" s="201" t="s">
        <v>10</v>
      </c>
      <c r="D65" s="68">
        <v>3</v>
      </c>
      <c r="E65" s="67"/>
      <c r="F65" s="68">
        <v>3</v>
      </c>
      <c r="G65" s="66"/>
      <c r="H65" s="67"/>
      <c r="I65" s="68"/>
      <c r="J65" s="66"/>
      <c r="K65" s="67"/>
      <c r="L65" s="68"/>
      <c r="M65" s="186"/>
      <c r="N65" s="187"/>
      <c r="O65" s="188"/>
      <c r="P65" s="66"/>
      <c r="Q65" s="67"/>
      <c r="R65" s="69"/>
      <c r="S65" s="70">
        <f ca="1">IF(CELL("type",D65)&lt;&gt;"b",IF(D65-F65=0,1,IF(D65-F65&gt;0,3,0)),0)+IF(CELL("type",J65)&lt;&gt;"b",IF(J65-L65=0,1,IF(J65-L65&gt;0,3,0)),0)+IF(CELL("type",P65)&lt;&gt;"b",IF(P65-R65=0,1,IF(P65-R65&gt;0,3,0)),0)+IF(CELL("type",G65)&lt;&gt;"b",IF(G65-I65=0,1,IF(G65-I65&gt;0,3,0)),0)</f>
        <v>1</v>
      </c>
      <c r="T65" s="200">
        <f>+S65+S67</f>
        <v>1</v>
      </c>
      <c r="U65" s="78">
        <f>+D65+G65+P65+J65</f>
        <v>3</v>
      </c>
      <c r="V65" s="197">
        <f>+U65+U67</f>
        <v>3</v>
      </c>
      <c r="W65" s="78">
        <f>+F65+I65+R65+L65</f>
        <v>3</v>
      </c>
      <c r="X65" s="197">
        <f>+W65+W67</f>
        <v>3</v>
      </c>
      <c r="Y65" s="223">
        <f>+V65-X65</f>
        <v>0</v>
      </c>
      <c r="Z65" s="229">
        <f>AC65</f>
        <v>3</v>
      </c>
      <c r="AA65" s="130"/>
      <c r="AB65" s="246">
        <f>(T65*10000)+(Y65*100)+V65</f>
        <v>10003</v>
      </c>
      <c r="AC65" s="245">
        <f>RANK(AB65,$AB$53:$AB$71)</f>
        <v>3</v>
      </c>
      <c r="AD65" s="142"/>
    </row>
    <row r="66" spans="1:30" ht="10.5" customHeight="1">
      <c r="A66" s="130"/>
      <c r="B66" s="238"/>
      <c r="C66" s="202"/>
      <c r="D66" s="209"/>
      <c r="E66" s="215"/>
      <c r="F66" s="216"/>
      <c r="G66" s="173"/>
      <c r="H66" s="215"/>
      <c r="I66" s="216"/>
      <c r="J66" s="173"/>
      <c r="K66" s="215"/>
      <c r="L66" s="216"/>
      <c r="M66" s="189"/>
      <c r="N66" s="190"/>
      <c r="O66" s="191"/>
      <c r="P66" s="196"/>
      <c r="Q66" s="215"/>
      <c r="R66" s="222"/>
      <c r="S66" s="70"/>
      <c r="T66" s="170"/>
      <c r="U66" s="79"/>
      <c r="V66" s="170"/>
      <c r="W66" s="79"/>
      <c r="X66" s="170"/>
      <c r="Y66" s="224"/>
      <c r="Z66" s="227"/>
      <c r="AA66" s="130"/>
      <c r="AB66" s="246"/>
      <c r="AC66" s="245"/>
      <c r="AD66" s="142"/>
    </row>
    <row r="67" spans="1:30" ht="10.5" customHeight="1">
      <c r="A67" s="130"/>
      <c r="B67" s="238"/>
      <c r="C67" s="203" t="s">
        <v>11</v>
      </c>
      <c r="D67" s="74"/>
      <c r="E67" s="73"/>
      <c r="F67" s="74"/>
      <c r="G67" s="72"/>
      <c r="H67" s="73"/>
      <c r="I67" s="74"/>
      <c r="J67" s="72"/>
      <c r="K67" s="73"/>
      <c r="L67" s="74"/>
      <c r="M67" s="189"/>
      <c r="N67" s="190"/>
      <c r="O67" s="191"/>
      <c r="P67" s="72"/>
      <c r="Q67" s="73"/>
      <c r="R67" s="75"/>
      <c r="S67" s="70">
        <f ca="1">IF(CELL("type",D67)&lt;&gt;"b",IF(D67-F67=0,1,IF(D67-F67&gt;0,3,0)),0)+IF(CELL("type",J67)&lt;&gt;"b",IF(J67-L67=0,1,IF(J67-L67&gt;0,3,0)),0)+IF(CELL("type",P67)&lt;&gt;"b",IF(P67-R67=0,1,IF(P67-R67&gt;0,3,0)),0)+IF(CELL("type",G67)&lt;&gt;"b",IF(G67-I67=0,1,IF(G67-I67&gt;0,3,0)),0)</f>
        <v>0</v>
      </c>
      <c r="T67" s="170"/>
      <c r="U67" s="79">
        <f>+D67+G67+P67+J67</f>
        <v>0</v>
      </c>
      <c r="V67" s="170"/>
      <c r="W67" s="79">
        <f>+F67+I67+R67+L67</f>
        <v>0</v>
      </c>
      <c r="X67" s="170"/>
      <c r="Y67" s="224"/>
      <c r="Z67" s="227"/>
      <c r="AA67" s="130"/>
      <c r="AB67" s="246"/>
      <c r="AC67" s="245"/>
      <c r="AD67" s="142"/>
    </row>
    <row r="68" spans="1:30" ht="10.5" customHeight="1">
      <c r="A68" s="130"/>
      <c r="B68" s="239"/>
      <c r="C68" s="235"/>
      <c r="D68" s="181"/>
      <c r="E68" s="212"/>
      <c r="F68" s="213"/>
      <c r="G68" s="184"/>
      <c r="H68" s="212"/>
      <c r="I68" s="213"/>
      <c r="J68" s="184"/>
      <c r="K68" s="212"/>
      <c r="L68" s="213"/>
      <c r="M68" s="192"/>
      <c r="N68" s="193"/>
      <c r="O68" s="194"/>
      <c r="P68" s="195"/>
      <c r="Q68" s="212"/>
      <c r="R68" s="214"/>
      <c r="S68" s="76"/>
      <c r="T68" s="169"/>
      <c r="U68" s="80"/>
      <c r="V68" s="169"/>
      <c r="W68" s="80"/>
      <c r="X68" s="169"/>
      <c r="Y68" s="232"/>
      <c r="Z68" s="228"/>
      <c r="AA68" s="130"/>
      <c r="AB68" s="136"/>
      <c r="AC68" s="137"/>
      <c r="AD68" s="142"/>
    </row>
    <row r="69" spans="1:30" ht="10.5" customHeight="1">
      <c r="A69" s="130"/>
      <c r="B69" s="241">
        <f>'予選リーグ組合せ表'!D30</f>
        <v>0</v>
      </c>
      <c r="C69" s="201" t="s">
        <v>10</v>
      </c>
      <c r="D69" s="68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186"/>
      <c r="Q69" s="187"/>
      <c r="R69" s="217"/>
      <c r="S69" s="92">
        <f ca="1">IF(CELL("type",D69)&lt;&gt;"b",IF(D69-F69=0,1,IF(D69-F69&gt;0,3,0)),0)+IF(CELL("type",J69)&lt;&gt;"b",IF(J69-L69=0,1,IF(J69-L69&gt;0,3,0)),0)+IF(CELL("type",M69)&lt;&gt;"b",IF(M69-O69=0,1,IF(M69-O69&gt;0,3,0)),0)+IF(CELL("type",G69)&lt;&gt;"b",IF(G69-I69=0,1,IF(G69-I69&gt;0,3,0)),0)</f>
        <v>0</v>
      </c>
      <c r="T69" s="200">
        <f>+S69+S71</f>
        <v>0</v>
      </c>
      <c r="U69" s="78">
        <f>+D69+G69+M69+J69</f>
        <v>0</v>
      </c>
      <c r="V69" s="197">
        <f>+U69+U71</f>
        <v>0</v>
      </c>
      <c r="W69" s="78">
        <f>+F69+I69+O69+L69</f>
        <v>0</v>
      </c>
      <c r="X69" s="197">
        <f>+W69+W71</f>
        <v>0</v>
      </c>
      <c r="Y69" s="223">
        <f>+V69-X69</f>
        <v>0</v>
      </c>
      <c r="Z69" s="229">
        <f>AC69</f>
        <v>4</v>
      </c>
      <c r="AA69" s="130"/>
      <c r="AB69" s="246">
        <f>(T69*10000)+(Y69*100)+V69</f>
        <v>0</v>
      </c>
      <c r="AC69" s="245">
        <f>RANK(AB69,$AB$53:$AB$71)</f>
        <v>4</v>
      </c>
      <c r="AD69" s="142"/>
    </row>
    <row r="70" spans="1:30" ht="10.5" customHeight="1">
      <c r="A70" s="130"/>
      <c r="B70" s="238"/>
      <c r="C70" s="202"/>
      <c r="D70" s="209"/>
      <c r="E70" s="215"/>
      <c r="F70" s="216"/>
      <c r="G70" s="173"/>
      <c r="H70" s="215"/>
      <c r="I70" s="216"/>
      <c r="J70" s="173"/>
      <c r="K70" s="215"/>
      <c r="L70" s="216"/>
      <c r="M70" s="173"/>
      <c r="N70" s="215"/>
      <c r="O70" s="216"/>
      <c r="P70" s="189"/>
      <c r="Q70" s="190"/>
      <c r="R70" s="218"/>
      <c r="S70" s="92"/>
      <c r="T70" s="170"/>
      <c r="U70" s="78"/>
      <c r="V70" s="170"/>
      <c r="W70" s="78"/>
      <c r="X70" s="170"/>
      <c r="Y70" s="224"/>
      <c r="Z70" s="227"/>
      <c r="AA70" s="130"/>
      <c r="AB70" s="246"/>
      <c r="AC70" s="245"/>
      <c r="AD70" s="142"/>
    </row>
    <row r="71" spans="1:30" ht="10.5" customHeight="1">
      <c r="A71" s="130"/>
      <c r="B71" s="238"/>
      <c r="C71" s="203" t="s">
        <v>11</v>
      </c>
      <c r="D71" s="81"/>
      <c r="E71" s="73"/>
      <c r="F71" s="74"/>
      <c r="G71" s="72"/>
      <c r="H71" s="73"/>
      <c r="I71" s="74"/>
      <c r="J71" s="72"/>
      <c r="K71" s="73"/>
      <c r="L71" s="74"/>
      <c r="M71" s="72"/>
      <c r="N71" s="73"/>
      <c r="O71" s="74"/>
      <c r="P71" s="189"/>
      <c r="Q71" s="190"/>
      <c r="R71" s="218"/>
      <c r="S71" s="92">
        <f ca="1">IF(CELL("type",D71)&lt;&gt;"b",IF(D71-F71=0,1,IF(D71-F71&gt;0,3,0)),0)+IF(CELL("type",J71)&lt;&gt;"b",IF(J71-L71=0,1,IF(J71-L71&gt;0,3,0)),0)+IF(CELL("type",M71)&lt;&gt;"b",IF(M71-O71=0,1,IF(M71-O71&gt;0,3,0)),0)+IF(CELL("type",G71)&lt;&gt;"b",IF(G71-I71=0,1,IF(G71-I71&gt;0,3,0)),0)</f>
        <v>0</v>
      </c>
      <c r="T71" s="170"/>
      <c r="U71" s="71">
        <f>+D71+G71+M71+J71</f>
        <v>0</v>
      </c>
      <c r="V71" s="170"/>
      <c r="W71" s="71">
        <f>+F71+I71+O71+L71</f>
        <v>0</v>
      </c>
      <c r="X71" s="170"/>
      <c r="Y71" s="224"/>
      <c r="Z71" s="227"/>
      <c r="AA71" s="130"/>
      <c r="AB71" s="246"/>
      <c r="AC71" s="245"/>
      <c r="AD71" s="142"/>
    </row>
    <row r="72" spans="1:30" ht="10.5" customHeight="1" thickBot="1">
      <c r="A72" s="130"/>
      <c r="B72" s="262"/>
      <c r="C72" s="233"/>
      <c r="D72" s="176"/>
      <c r="E72" s="210"/>
      <c r="F72" s="211"/>
      <c r="G72" s="179"/>
      <c r="H72" s="210"/>
      <c r="I72" s="211"/>
      <c r="J72" s="179"/>
      <c r="K72" s="210"/>
      <c r="L72" s="211"/>
      <c r="M72" s="179"/>
      <c r="N72" s="210"/>
      <c r="O72" s="211"/>
      <c r="P72" s="219"/>
      <c r="Q72" s="220"/>
      <c r="R72" s="221"/>
      <c r="S72" s="83"/>
      <c r="T72" s="168"/>
      <c r="U72" s="85"/>
      <c r="V72" s="168"/>
      <c r="W72" s="85"/>
      <c r="X72" s="168"/>
      <c r="Y72" s="225"/>
      <c r="Z72" s="230"/>
      <c r="AA72" s="130"/>
      <c r="AB72" s="136"/>
      <c r="AC72" s="137"/>
      <c r="AD72" s="142"/>
    </row>
    <row r="73" spans="1:30" ht="13.5" customHeight="1">
      <c r="A73" s="130"/>
      <c r="B73" s="151"/>
      <c r="C73" s="151"/>
      <c r="D73" s="151"/>
      <c r="E73" s="152"/>
      <c r="F73" s="151"/>
      <c r="G73" s="151"/>
      <c r="H73" s="152"/>
      <c r="I73" s="151"/>
      <c r="J73" s="151"/>
      <c r="K73" s="152"/>
      <c r="L73" s="151"/>
      <c r="M73" s="151"/>
      <c r="N73" s="152"/>
      <c r="O73" s="151"/>
      <c r="P73" s="152"/>
      <c r="Q73" s="152"/>
      <c r="R73" s="152"/>
      <c r="S73" s="152"/>
      <c r="T73" s="151"/>
      <c r="U73" s="151"/>
      <c r="V73" s="151"/>
      <c r="W73" s="151"/>
      <c r="X73" s="151"/>
      <c r="Y73" s="151"/>
      <c r="Z73" s="151"/>
      <c r="AA73" s="130"/>
      <c r="AB73" s="138"/>
      <c r="AC73" s="139"/>
      <c r="AD73" s="130"/>
    </row>
    <row r="74" spans="1:30" ht="13.5" customHeight="1" thickBot="1">
      <c r="A74" s="130"/>
      <c r="B74" s="259" t="s">
        <v>15</v>
      </c>
      <c r="C74" s="259"/>
      <c r="D74" s="259"/>
      <c r="E74" s="259"/>
      <c r="F74" s="259"/>
      <c r="G74" s="259"/>
      <c r="H74" s="152"/>
      <c r="I74" s="151"/>
      <c r="J74" s="151"/>
      <c r="K74" s="152"/>
      <c r="L74" s="151"/>
      <c r="M74" s="151"/>
      <c r="N74" s="152"/>
      <c r="O74" s="151"/>
      <c r="P74" s="152"/>
      <c r="Q74" s="152"/>
      <c r="R74" s="152"/>
      <c r="S74" s="152"/>
      <c r="T74" s="151"/>
      <c r="U74" s="151"/>
      <c r="V74" s="151"/>
      <c r="W74" s="151"/>
      <c r="X74" s="151"/>
      <c r="Y74" s="151"/>
      <c r="Z74" s="151"/>
      <c r="AA74" s="130"/>
      <c r="AB74" s="138"/>
      <c r="AC74" s="139"/>
      <c r="AD74" s="130"/>
    </row>
    <row r="75" spans="1:30" ht="13.5" customHeight="1" thickBot="1">
      <c r="A75" s="130"/>
      <c r="B75" s="269" t="s">
        <v>41</v>
      </c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1"/>
      <c r="AA75" s="130"/>
      <c r="AB75" s="138"/>
      <c r="AC75" s="139"/>
      <c r="AD75" s="130"/>
    </row>
    <row r="76" spans="1:30" ht="30" customHeight="1" thickBot="1">
      <c r="A76" s="130"/>
      <c r="B76" s="274"/>
      <c r="C76" s="275"/>
      <c r="D76" s="242" t="str">
        <f>'予選リーグ組合せ表'!E26</f>
        <v>TUZZITO</v>
      </c>
      <c r="E76" s="243"/>
      <c r="F76" s="243"/>
      <c r="G76" s="244" t="str">
        <f>'予選リーグ組合せ表'!E27</f>
        <v>浪花のボランチ</v>
      </c>
      <c r="H76" s="243"/>
      <c r="I76" s="243"/>
      <c r="J76" s="244" t="str">
        <f>'予選リーグ組合せ表'!E28</f>
        <v>いるか</v>
      </c>
      <c r="K76" s="243"/>
      <c r="L76" s="243"/>
      <c r="M76" s="244">
        <f>'予選リーグ組合せ表'!E29</f>
        <v>0</v>
      </c>
      <c r="N76" s="243"/>
      <c r="O76" s="243"/>
      <c r="P76" s="244">
        <f>'予選リーグ組合せ表'!E30</f>
        <v>0</v>
      </c>
      <c r="Q76" s="243"/>
      <c r="R76" s="263"/>
      <c r="S76" s="260" t="s">
        <v>37</v>
      </c>
      <c r="T76" s="261"/>
      <c r="U76" s="267" t="s">
        <v>12</v>
      </c>
      <c r="V76" s="261"/>
      <c r="W76" s="267" t="s">
        <v>13</v>
      </c>
      <c r="X76" s="268"/>
      <c r="Y76" s="86" t="s">
        <v>39</v>
      </c>
      <c r="Z76" s="87" t="s">
        <v>38</v>
      </c>
      <c r="AA76" s="130"/>
      <c r="AB76" s="140" t="s">
        <v>24</v>
      </c>
      <c r="AC76" s="141" t="s">
        <v>9</v>
      </c>
      <c r="AD76" s="130"/>
    </row>
    <row r="77" spans="1:30" ht="10.5" customHeight="1" thickTop="1">
      <c r="A77" s="130"/>
      <c r="B77" s="237" t="str">
        <f>'予選リーグ組合せ表'!E26</f>
        <v>TUZZITO</v>
      </c>
      <c r="C77" s="236" t="s">
        <v>10</v>
      </c>
      <c r="D77" s="205"/>
      <c r="E77" s="206"/>
      <c r="F77" s="207"/>
      <c r="G77" s="66"/>
      <c r="H77" s="67"/>
      <c r="I77" s="68"/>
      <c r="J77" s="88">
        <v>2</v>
      </c>
      <c r="K77" s="67"/>
      <c r="L77" s="68">
        <v>2</v>
      </c>
      <c r="M77" s="88"/>
      <c r="N77" s="67"/>
      <c r="O77" s="68"/>
      <c r="P77" s="88"/>
      <c r="Q77" s="90" t="str">
        <f>IF(+P77="","－",IF(+P77&gt;R77,"○",IF(+P77=R77,"△","●")))</f>
        <v>－</v>
      </c>
      <c r="R77" s="91"/>
      <c r="S77" s="93">
        <f ca="1">IF(CELL("type",G77)&lt;&gt;"b",IF(G77-I77=0,1,IF(G77-I77&gt;0,3,0)),0)+IF(CELL("type",M77)&lt;&gt;"b",IF(M77-O77=0,1,IF(M77-O77&gt;0,3,0)),0)+IF(CELL("type",P77)&lt;&gt;"b",IF(P77-R77=0,1,IF(P77-R77&gt;0,3,0)),0)+IF(CELL("type",J77)&lt;&gt;"b",IF(J77-L77=0,1,IF(J77-L77&gt;0,3,0)),0)</f>
        <v>1</v>
      </c>
      <c r="T77" s="199">
        <f>+S77+S79</f>
        <v>1</v>
      </c>
      <c r="U77" s="71">
        <f>+G77+M77+P77+J77</f>
        <v>2</v>
      </c>
      <c r="V77" s="198">
        <f>+U77+U79</f>
        <v>2</v>
      </c>
      <c r="W77" s="71">
        <f>+I77+O77+R77+L77</f>
        <v>2</v>
      </c>
      <c r="X77" s="198">
        <f>+W77+W79</f>
        <v>2</v>
      </c>
      <c r="Y77" s="231">
        <f>+V77-X77</f>
        <v>0</v>
      </c>
      <c r="Z77" s="226">
        <f>AC77</f>
        <v>1</v>
      </c>
      <c r="AA77" s="130"/>
      <c r="AB77" s="246">
        <f>(T77*10000)+(Y77*100)+V77</f>
        <v>10002</v>
      </c>
      <c r="AC77" s="245">
        <f>RANK(AB77,$AB$77:$AB$95)</f>
        <v>1</v>
      </c>
      <c r="AD77" s="142"/>
    </row>
    <row r="78" spans="1:30" ht="10.5" customHeight="1">
      <c r="A78" s="130"/>
      <c r="B78" s="252"/>
      <c r="C78" s="202"/>
      <c r="D78" s="208"/>
      <c r="E78" s="190"/>
      <c r="F78" s="191"/>
      <c r="G78" s="196"/>
      <c r="H78" s="174"/>
      <c r="I78" s="175"/>
      <c r="J78" s="196"/>
      <c r="K78" s="174"/>
      <c r="L78" s="175"/>
      <c r="M78" s="196"/>
      <c r="N78" s="174"/>
      <c r="O78" s="175"/>
      <c r="P78" s="173"/>
      <c r="Q78" s="174"/>
      <c r="R78" s="180"/>
      <c r="S78" s="93"/>
      <c r="T78" s="170"/>
      <c r="U78" s="71"/>
      <c r="V78" s="170"/>
      <c r="W78" s="71"/>
      <c r="X78" s="170"/>
      <c r="Y78" s="224"/>
      <c r="Z78" s="227"/>
      <c r="AA78" s="130"/>
      <c r="AB78" s="246"/>
      <c r="AC78" s="245"/>
      <c r="AD78" s="142"/>
    </row>
    <row r="79" spans="1:30" ht="10.5" customHeight="1">
      <c r="A79" s="130"/>
      <c r="B79" s="252"/>
      <c r="C79" s="203" t="s">
        <v>11</v>
      </c>
      <c r="D79" s="208"/>
      <c r="E79" s="190"/>
      <c r="F79" s="191"/>
      <c r="G79" s="72"/>
      <c r="H79" s="73"/>
      <c r="I79" s="74"/>
      <c r="J79" s="72"/>
      <c r="K79" s="73"/>
      <c r="L79" s="74"/>
      <c r="M79" s="72"/>
      <c r="N79" s="73"/>
      <c r="O79" s="74"/>
      <c r="P79" s="72"/>
      <c r="Q79" s="73" t="str">
        <f>IF(+P79="","－",IF(+P79&gt;R79,"○",IF(+P79=R79,"△","●")))</f>
        <v>－</v>
      </c>
      <c r="R79" s="75"/>
      <c r="S79" s="93">
        <f ca="1">IF(CELL("type",G79)&lt;&gt;"b",IF(G79-I79=0,1,IF(G79-I79&gt;0,3,0)),0)+IF(CELL("type",M79)&lt;&gt;"b",IF(M79-O79=0,1,IF(M79-O79&gt;0,3,0)),0)+IF(CELL("type",P79)&lt;&gt;"b",IF(P79-R79=0,1,IF(P79-R79&gt;0,3,0)),0)+IF(CELL("type",J79)&lt;&gt;"b",IF(J79-L79=0,1,IF(J79-L79&gt;0,3,0)),0)</f>
        <v>0</v>
      </c>
      <c r="T79" s="170"/>
      <c r="U79" s="71">
        <f>+G79+M79+P79+J79</f>
        <v>0</v>
      </c>
      <c r="V79" s="170"/>
      <c r="W79" s="71">
        <f>+I79+O79+R79+L79</f>
        <v>0</v>
      </c>
      <c r="X79" s="170"/>
      <c r="Y79" s="224"/>
      <c r="Z79" s="227"/>
      <c r="AA79" s="130"/>
      <c r="AB79" s="246"/>
      <c r="AC79" s="245"/>
      <c r="AD79" s="142"/>
    </row>
    <row r="80" spans="1:30" ht="10.5" customHeight="1">
      <c r="A80" s="130"/>
      <c r="B80" s="313"/>
      <c r="C80" s="204"/>
      <c r="D80" s="208"/>
      <c r="E80" s="190"/>
      <c r="F80" s="191"/>
      <c r="G80" s="195"/>
      <c r="H80" s="182"/>
      <c r="I80" s="183"/>
      <c r="J80" s="195"/>
      <c r="K80" s="182"/>
      <c r="L80" s="183"/>
      <c r="M80" s="195"/>
      <c r="N80" s="182"/>
      <c r="O80" s="183"/>
      <c r="P80" s="184"/>
      <c r="Q80" s="182"/>
      <c r="R80" s="185"/>
      <c r="S80" s="93"/>
      <c r="T80" s="169"/>
      <c r="U80" s="71"/>
      <c r="V80" s="169"/>
      <c r="W80" s="71"/>
      <c r="X80" s="169"/>
      <c r="Y80" s="232"/>
      <c r="Z80" s="228"/>
      <c r="AA80" s="130"/>
      <c r="AB80" s="136"/>
      <c r="AC80" s="137"/>
      <c r="AD80" s="142"/>
    </row>
    <row r="81" spans="1:30" ht="10.5" customHeight="1">
      <c r="A81" s="130"/>
      <c r="B81" s="240" t="str">
        <f>'予選リーグ組合せ表'!E27</f>
        <v>浪花のボランチ</v>
      </c>
      <c r="C81" s="201" t="s">
        <v>10</v>
      </c>
      <c r="D81" s="94"/>
      <c r="E81" s="90"/>
      <c r="F81" s="94"/>
      <c r="G81" s="186"/>
      <c r="H81" s="187"/>
      <c r="I81" s="188"/>
      <c r="J81" s="95"/>
      <c r="K81" s="90"/>
      <c r="L81" s="94"/>
      <c r="M81" s="95"/>
      <c r="N81" s="90"/>
      <c r="O81" s="94"/>
      <c r="P81" s="95"/>
      <c r="Q81" s="90" t="str">
        <f>IF(+P81="","－",IF(+P81&gt;R81,"○",IF(+P81=R81,"△","●")))</f>
        <v>－</v>
      </c>
      <c r="R81" s="96"/>
      <c r="S81" s="93">
        <f ca="1">IF(CELL("type",D81)&lt;&gt;"b",IF(D81-F81=0,1,IF(D81-F81&gt;0,3,0)),0)+IF(CELL("type",M81)&lt;&gt;"b",IF(M81-O81=0,1,IF(M81-O81&gt;0,3,0)),0)+IF(CELL("type",P81)&lt;&gt;"b",IF(P81-R81=0,1,IF(P81-R81&gt;0,3,0)),0)+IF(CELL("type",J81)&lt;&gt;"b",IF(J81-L81=0,1,IF(J81-L81&gt;0,3,0)),0)</f>
        <v>0</v>
      </c>
      <c r="T81" s="200">
        <f>+S81+S83</f>
        <v>0</v>
      </c>
      <c r="U81" s="79">
        <f>+D81+M81+P81+J81</f>
        <v>0</v>
      </c>
      <c r="V81" s="197">
        <f>+U81+U83</f>
        <v>0</v>
      </c>
      <c r="W81" s="79">
        <f>+F81+O81+R81+L81</f>
        <v>0</v>
      </c>
      <c r="X81" s="197">
        <f>+W81+W83</f>
        <v>0</v>
      </c>
      <c r="Y81" s="223">
        <f>+V81-X81</f>
        <v>0</v>
      </c>
      <c r="Z81" s="229">
        <f>AC81</f>
        <v>3</v>
      </c>
      <c r="AA81" s="130"/>
      <c r="AB81" s="246">
        <f>(T81*10000)+(Y81*100)+V81</f>
        <v>0</v>
      </c>
      <c r="AC81" s="245">
        <f>RANK(AB81,$AB$77:$AB$95)</f>
        <v>3</v>
      </c>
      <c r="AD81" s="142"/>
    </row>
    <row r="82" spans="1:30" ht="10.5" customHeight="1">
      <c r="A82" s="130"/>
      <c r="B82" s="252"/>
      <c r="C82" s="202"/>
      <c r="D82" s="209"/>
      <c r="E82" s="174"/>
      <c r="F82" s="175"/>
      <c r="G82" s="189"/>
      <c r="H82" s="190"/>
      <c r="I82" s="191"/>
      <c r="J82" s="196"/>
      <c r="K82" s="174"/>
      <c r="L82" s="175"/>
      <c r="M82" s="196"/>
      <c r="N82" s="174"/>
      <c r="O82" s="175"/>
      <c r="P82" s="173"/>
      <c r="Q82" s="174"/>
      <c r="R82" s="180"/>
      <c r="S82" s="93"/>
      <c r="T82" s="170"/>
      <c r="U82" s="79"/>
      <c r="V82" s="170"/>
      <c r="W82" s="79"/>
      <c r="X82" s="170"/>
      <c r="Y82" s="224"/>
      <c r="Z82" s="227"/>
      <c r="AA82" s="130"/>
      <c r="AB82" s="246"/>
      <c r="AC82" s="245"/>
      <c r="AD82" s="142"/>
    </row>
    <row r="83" spans="1:30" ht="10.5" customHeight="1">
      <c r="A83" s="130"/>
      <c r="B83" s="252"/>
      <c r="C83" s="203" t="s">
        <v>11</v>
      </c>
      <c r="D83" s="74"/>
      <c r="E83" s="73"/>
      <c r="F83" s="74"/>
      <c r="G83" s="189"/>
      <c r="H83" s="190"/>
      <c r="I83" s="191"/>
      <c r="J83" s="72"/>
      <c r="K83" s="73"/>
      <c r="L83" s="74"/>
      <c r="M83" s="72"/>
      <c r="N83" s="73"/>
      <c r="O83" s="74"/>
      <c r="P83" s="72"/>
      <c r="Q83" s="73" t="str">
        <f>IF(+P83="","－",IF(+P83&gt;R83,"○",IF(+P83=R83,"△","●")))</f>
        <v>－</v>
      </c>
      <c r="R83" s="75"/>
      <c r="S83" s="93">
        <f ca="1">IF(CELL("type",D83)&lt;&gt;"b",IF(D83-F83=0,1,IF(D83-F83&gt;0,3,0)),0)+IF(CELL("type",M83)&lt;&gt;"b",IF(M83-O83=0,1,IF(M83-O83&gt;0,3,0)),0)+IF(CELL("type",P83)&lt;&gt;"b",IF(P83-R83=0,1,IF(P83-R83&gt;0,3,0)),0)+IF(CELL("type",J83)&lt;&gt;"b",IF(J83-L83=0,1,IF(J83-L83&gt;0,3,0)),0)</f>
        <v>0</v>
      </c>
      <c r="T83" s="170"/>
      <c r="U83" s="79">
        <f>+D83+M83+P83+J83</f>
        <v>0</v>
      </c>
      <c r="V83" s="170"/>
      <c r="W83" s="79">
        <f>+F83+O83+R83+L83</f>
        <v>0</v>
      </c>
      <c r="X83" s="170"/>
      <c r="Y83" s="224"/>
      <c r="Z83" s="227"/>
      <c r="AA83" s="130"/>
      <c r="AB83" s="246"/>
      <c r="AC83" s="245"/>
      <c r="AD83" s="142"/>
    </row>
    <row r="84" spans="1:30" ht="10.5" customHeight="1">
      <c r="A84" s="130"/>
      <c r="B84" s="313"/>
      <c r="C84" s="235"/>
      <c r="D84" s="181"/>
      <c r="E84" s="182"/>
      <c r="F84" s="183"/>
      <c r="G84" s="189"/>
      <c r="H84" s="190"/>
      <c r="I84" s="191"/>
      <c r="J84" s="195"/>
      <c r="K84" s="182"/>
      <c r="L84" s="183"/>
      <c r="M84" s="195"/>
      <c r="N84" s="182"/>
      <c r="O84" s="183"/>
      <c r="P84" s="184"/>
      <c r="Q84" s="182"/>
      <c r="R84" s="185"/>
      <c r="S84" s="93"/>
      <c r="T84" s="169"/>
      <c r="U84" s="78"/>
      <c r="V84" s="169"/>
      <c r="W84" s="78"/>
      <c r="X84" s="169"/>
      <c r="Y84" s="232"/>
      <c r="Z84" s="228"/>
      <c r="AA84" s="130"/>
      <c r="AB84" s="136"/>
      <c r="AC84" s="137"/>
      <c r="AD84" s="142"/>
    </row>
    <row r="85" spans="1:30" ht="10.5" customHeight="1">
      <c r="A85" s="130"/>
      <c r="B85" s="241" t="str">
        <f>'予選リーグ組合せ表'!E28</f>
        <v>いるか</v>
      </c>
      <c r="C85" s="201" t="s">
        <v>10</v>
      </c>
      <c r="D85" s="94">
        <v>2</v>
      </c>
      <c r="E85" s="90"/>
      <c r="F85" s="94">
        <v>2</v>
      </c>
      <c r="G85" s="95"/>
      <c r="H85" s="90"/>
      <c r="I85" s="94"/>
      <c r="J85" s="186"/>
      <c r="K85" s="187"/>
      <c r="L85" s="188"/>
      <c r="M85" s="95"/>
      <c r="N85" s="90"/>
      <c r="O85" s="94"/>
      <c r="P85" s="95"/>
      <c r="Q85" s="90" t="str">
        <f>IF(+P85="","－",IF(+P85&gt;R85,"○",IF(+P85=R85,"△","●")))</f>
        <v>－</v>
      </c>
      <c r="R85" s="96"/>
      <c r="S85" s="93">
        <f ca="1">IF(CELL("type",D85)&lt;&gt;"b",IF(D85-F85=0,1,IF(D85-F85&gt;0,3,0)),0)+IF(CELL("type",M85)&lt;&gt;"b",IF(M85-O85=0,1,IF(M85-O85&gt;0,3,0)),0)+IF(CELL("type",P85)&lt;&gt;"b",IF(P85-R85=0,1,IF(P85-R85&gt;0,3,0)),0)+IF(CELL("type",G85)&lt;&gt;"b",IF(G85-I85=0,1,IF(G85-I85&gt;0,3,0)),0)</f>
        <v>1</v>
      </c>
      <c r="T85" s="200">
        <f>+S85+S87</f>
        <v>1</v>
      </c>
      <c r="U85" s="79">
        <f>+D85+M85+G85+P85</f>
        <v>2</v>
      </c>
      <c r="V85" s="197">
        <f>+U85+U87</f>
        <v>2</v>
      </c>
      <c r="W85" s="79">
        <f>+F85+O85+I85+R85</f>
        <v>2</v>
      </c>
      <c r="X85" s="197">
        <f>+W85+W87</f>
        <v>2</v>
      </c>
      <c r="Y85" s="223">
        <f>+V85-X85</f>
        <v>0</v>
      </c>
      <c r="Z85" s="229">
        <f>AC85</f>
        <v>1</v>
      </c>
      <c r="AA85" s="130"/>
      <c r="AB85" s="246">
        <f>(T85*10000)+(Y85*100)+V85</f>
        <v>10002</v>
      </c>
      <c r="AC85" s="245">
        <f>RANK(AB85,$AB$77:$AB$95)</f>
        <v>1</v>
      </c>
      <c r="AD85" s="142"/>
    </row>
    <row r="86" spans="1:30" ht="10.5" customHeight="1">
      <c r="A86" s="130"/>
      <c r="B86" s="252"/>
      <c r="C86" s="202"/>
      <c r="D86" s="209"/>
      <c r="E86" s="174"/>
      <c r="F86" s="175"/>
      <c r="G86" s="173"/>
      <c r="H86" s="174"/>
      <c r="I86" s="175"/>
      <c r="J86" s="189"/>
      <c r="K86" s="190"/>
      <c r="L86" s="191"/>
      <c r="M86" s="196"/>
      <c r="N86" s="174"/>
      <c r="O86" s="175"/>
      <c r="P86" s="173"/>
      <c r="Q86" s="174"/>
      <c r="R86" s="180"/>
      <c r="S86" s="93"/>
      <c r="T86" s="170"/>
      <c r="U86" s="79"/>
      <c r="V86" s="170"/>
      <c r="W86" s="79"/>
      <c r="X86" s="170"/>
      <c r="Y86" s="224"/>
      <c r="Z86" s="227"/>
      <c r="AA86" s="130"/>
      <c r="AB86" s="246"/>
      <c r="AC86" s="245"/>
      <c r="AD86" s="142"/>
    </row>
    <row r="87" spans="1:30" ht="10.5" customHeight="1">
      <c r="A87" s="130"/>
      <c r="B87" s="252"/>
      <c r="C87" s="203" t="s">
        <v>11</v>
      </c>
      <c r="D87" s="74"/>
      <c r="E87" s="73"/>
      <c r="F87" s="74"/>
      <c r="G87" s="72"/>
      <c r="H87" s="73"/>
      <c r="I87" s="74"/>
      <c r="J87" s="189"/>
      <c r="K87" s="190"/>
      <c r="L87" s="191"/>
      <c r="M87" s="72"/>
      <c r="N87" s="73"/>
      <c r="O87" s="74"/>
      <c r="P87" s="72"/>
      <c r="Q87" s="73" t="str">
        <f>IF(+P87="","－",IF(+P87&gt;R87,"○",IF(+P87=R87,"△","●")))</f>
        <v>－</v>
      </c>
      <c r="R87" s="75"/>
      <c r="S87" s="93">
        <f ca="1">IF(CELL("type",D87)&lt;&gt;"b",IF(D87-F87=0,1,IF(D87-F87&gt;0,3,0)),0)+IF(CELL("type",M87)&lt;&gt;"b",IF(M87-O87=0,1,IF(M87-O87&gt;0,3,0)),0)+IF(CELL("type",P87)&lt;&gt;"b",IF(P87-R87=0,1,IF(P87-R87&gt;0,3,0)),0)+IF(CELL("type",G87)&lt;&gt;"b",IF(G87-I87=0,1,IF(G87-I87&gt;0,3,0)),0)</f>
        <v>0</v>
      </c>
      <c r="T87" s="170"/>
      <c r="U87" s="79">
        <f>+D87+M87+G87+P87</f>
        <v>0</v>
      </c>
      <c r="V87" s="170"/>
      <c r="W87" s="79">
        <f>+F87+O87+I87+R87</f>
        <v>0</v>
      </c>
      <c r="X87" s="170"/>
      <c r="Y87" s="224"/>
      <c r="Z87" s="227"/>
      <c r="AA87" s="130"/>
      <c r="AB87" s="246"/>
      <c r="AC87" s="245"/>
      <c r="AD87" s="142"/>
    </row>
    <row r="88" spans="1:30" ht="10.5" customHeight="1">
      <c r="A88" s="130"/>
      <c r="B88" s="313"/>
      <c r="C88" s="235"/>
      <c r="D88" s="181"/>
      <c r="E88" s="182"/>
      <c r="F88" s="183"/>
      <c r="G88" s="184"/>
      <c r="H88" s="182"/>
      <c r="I88" s="183"/>
      <c r="J88" s="189"/>
      <c r="K88" s="190"/>
      <c r="L88" s="191"/>
      <c r="M88" s="195"/>
      <c r="N88" s="182"/>
      <c r="O88" s="183"/>
      <c r="P88" s="184"/>
      <c r="Q88" s="182"/>
      <c r="R88" s="185"/>
      <c r="S88" s="93"/>
      <c r="T88" s="169"/>
      <c r="U88" s="78"/>
      <c r="V88" s="169"/>
      <c r="W88" s="78"/>
      <c r="X88" s="169"/>
      <c r="Y88" s="232"/>
      <c r="Z88" s="228"/>
      <c r="AA88" s="130"/>
      <c r="AB88" s="136"/>
      <c r="AC88" s="137"/>
      <c r="AD88" s="142"/>
    </row>
    <row r="89" spans="1:30" ht="10.5" customHeight="1">
      <c r="A89" s="130"/>
      <c r="B89" s="241">
        <f>'予選リーグ組合せ表'!E29</f>
        <v>0</v>
      </c>
      <c r="C89" s="201" t="s">
        <v>10</v>
      </c>
      <c r="D89" s="94"/>
      <c r="E89" s="90"/>
      <c r="F89" s="94"/>
      <c r="G89" s="95"/>
      <c r="H89" s="90"/>
      <c r="I89" s="94"/>
      <c r="J89" s="95"/>
      <c r="K89" s="90"/>
      <c r="L89" s="94"/>
      <c r="M89" s="186"/>
      <c r="N89" s="187"/>
      <c r="O89" s="188"/>
      <c r="P89" s="95"/>
      <c r="Q89" s="90" t="str">
        <f>IF(+P89="","－",IF(+P89&gt;R89,"○",IF(+P89=R89,"△","●")))</f>
        <v>－</v>
      </c>
      <c r="R89" s="96"/>
      <c r="S89" s="93">
        <f ca="1">IF(CELL("type",D89)&lt;&gt;"b",IF(D89-F89=0,1,IF(D89-F89&gt;0,3,0)),0)+IF(CELL("type",J89)&lt;&gt;"b",IF(J89-L89=0,1,IF(J89-L89&gt;0,3,0)),0)+IF(CELL("type",P89)&lt;&gt;"b",IF(P89-R89=0,1,IF(P89-R89&gt;0,3,0)),0)+IF(CELL("type",G89)&lt;&gt;"b",IF(G89-I89=0,1,IF(G89-I89&gt;0,3,0)),0)</f>
        <v>0</v>
      </c>
      <c r="T89" s="200">
        <f>+S89+S91</f>
        <v>0</v>
      </c>
      <c r="U89" s="79">
        <f>+D89+G89+P89+J89</f>
        <v>0</v>
      </c>
      <c r="V89" s="197">
        <f>+U89+U91</f>
        <v>0</v>
      </c>
      <c r="W89" s="79">
        <f>+F89+I89+R89+L89</f>
        <v>0</v>
      </c>
      <c r="X89" s="197">
        <f>+W89+W91</f>
        <v>0</v>
      </c>
      <c r="Y89" s="223">
        <f>+V89-X89</f>
        <v>0</v>
      </c>
      <c r="Z89" s="229">
        <f>AC89</f>
        <v>3</v>
      </c>
      <c r="AA89" s="130"/>
      <c r="AB89" s="246">
        <f>(T89*10000)+(Y89*100)+V89</f>
        <v>0</v>
      </c>
      <c r="AC89" s="245">
        <f>RANK(AB89,$AB$77:$AB$95)</f>
        <v>3</v>
      </c>
      <c r="AD89" s="142"/>
    </row>
    <row r="90" spans="1:30" ht="10.5" customHeight="1">
      <c r="A90" s="130"/>
      <c r="B90" s="252"/>
      <c r="C90" s="202"/>
      <c r="D90" s="209"/>
      <c r="E90" s="174"/>
      <c r="F90" s="175"/>
      <c r="G90" s="173"/>
      <c r="H90" s="174"/>
      <c r="I90" s="175"/>
      <c r="J90" s="173"/>
      <c r="K90" s="174"/>
      <c r="L90" s="175"/>
      <c r="M90" s="189"/>
      <c r="N90" s="190"/>
      <c r="O90" s="191"/>
      <c r="P90" s="173"/>
      <c r="Q90" s="174"/>
      <c r="R90" s="180"/>
      <c r="S90" s="93"/>
      <c r="T90" s="170"/>
      <c r="U90" s="79"/>
      <c r="V90" s="170"/>
      <c r="W90" s="79"/>
      <c r="X90" s="170"/>
      <c r="Y90" s="224"/>
      <c r="Z90" s="227"/>
      <c r="AA90" s="130"/>
      <c r="AB90" s="246"/>
      <c r="AC90" s="245"/>
      <c r="AD90" s="142"/>
    </row>
    <row r="91" spans="1:30" ht="10.5" customHeight="1">
      <c r="A91" s="130"/>
      <c r="B91" s="252"/>
      <c r="C91" s="203" t="s">
        <v>11</v>
      </c>
      <c r="D91" s="74"/>
      <c r="E91" s="73"/>
      <c r="F91" s="74"/>
      <c r="G91" s="72"/>
      <c r="H91" s="73"/>
      <c r="I91" s="74"/>
      <c r="J91" s="72"/>
      <c r="K91" s="73"/>
      <c r="L91" s="74"/>
      <c r="M91" s="189"/>
      <c r="N91" s="190"/>
      <c r="O91" s="191"/>
      <c r="P91" s="72"/>
      <c r="Q91" s="73" t="str">
        <f>IF(+P91="","－",IF(+P91&gt;R91,"○",IF(+P91=R91,"△","●")))</f>
        <v>－</v>
      </c>
      <c r="R91" s="75"/>
      <c r="S91" s="93">
        <f ca="1">IF(CELL("type",D91)&lt;&gt;"b",IF(D91-F91=0,1,IF(D91-F91&gt;0,3,0)),0)+IF(CELL("type",J91)&lt;&gt;"b",IF(J91-L91=0,1,IF(J91-L91&gt;0,3,0)),0)+IF(CELL("type",P91)&lt;&gt;"b",IF(P91-R91=0,1,IF(P91-R91&gt;0,3,0)),0)+IF(CELL("type",G91)&lt;&gt;"b",IF(G91-I91=0,1,IF(G91-I91&gt;0,3,0)),0)</f>
        <v>0</v>
      </c>
      <c r="T91" s="170"/>
      <c r="U91" s="79">
        <f>+D91+G91+P91+J91</f>
        <v>0</v>
      </c>
      <c r="V91" s="170"/>
      <c r="W91" s="79">
        <f>+F91+I91+R91+L91</f>
        <v>0</v>
      </c>
      <c r="X91" s="170"/>
      <c r="Y91" s="224"/>
      <c r="Z91" s="227"/>
      <c r="AA91" s="130"/>
      <c r="AB91" s="246"/>
      <c r="AC91" s="245"/>
      <c r="AD91" s="142"/>
    </row>
    <row r="92" spans="1:30" ht="10.5" customHeight="1">
      <c r="A92" s="130"/>
      <c r="B92" s="313"/>
      <c r="C92" s="204"/>
      <c r="D92" s="181"/>
      <c r="E92" s="182"/>
      <c r="F92" s="183"/>
      <c r="G92" s="184"/>
      <c r="H92" s="182"/>
      <c r="I92" s="183"/>
      <c r="J92" s="184"/>
      <c r="K92" s="182"/>
      <c r="L92" s="183"/>
      <c r="M92" s="192"/>
      <c r="N92" s="193"/>
      <c r="O92" s="194"/>
      <c r="P92" s="184"/>
      <c r="Q92" s="182"/>
      <c r="R92" s="185"/>
      <c r="S92" s="93"/>
      <c r="T92" s="169"/>
      <c r="U92" s="78"/>
      <c r="V92" s="169"/>
      <c r="W92" s="78"/>
      <c r="X92" s="169"/>
      <c r="Y92" s="232"/>
      <c r="Z92" s="228"/>
      <c r="AA92" s="130"/>
      <c r="AB92" s="136"/>
      <c r="AC92" s="137"/>
      <c r="AD92" s="142"/>
    </row>
    <row r="93" spans="1:30" ht="10.5" customHeight="1">
      <c r="A93" s="130"/>
      <c r="B93" s="241">
        <f>'予選リーグ組合せ表'!E30</f>
        <v>0</v>
      </c>
      <c r="C93" s="201" t="s">
        <v>10</v>
      </c>
      <c r="D93" s="94"/>
      <c r="E93" s="90" t="str">
        <f>IF(+D93="","－",IF(+D93&gt;F93,"○",IF(+D93=F93,"△","●")))</f>
        <v>－</v>
      </c>
      <c r="F93" s="94"/>
      <c r="G93" s="95"/>
      <c r="H93" s="90" t="str">
        <f>IF(+G93="","－",IF(+G93&gt;I93,"○",IF(+G93=I93,"△","●")))</f>
        <v>－</v>
      </c>
      <c r="I93" s="94"/>
      <c r="J93" s="95"/>
      <c r="K93" s="90" t="str">
        <f>IF(+J93="","－",IF(+J93&gt;L93,"○",IF(+J93=L93,"△","●")))</f>
        <v>－</v>
      </c>
      <c r="L93" s="94"/>
      <c r="M93" s="95"/>
      <c r="N93" s="90" t="str">
        <f>IF(+M93="","－",IF(+M93&gt;O93,"○",IF(+M93=O93,"△","●")))</f>
        <v>－</v>
      </c>
      <c r="O93" s="94"/>
      <c r="P93" s="186"/>
      <c r="Q93" s="187"/>
      <c r="R93" s="217"/>
      <c r="S93" s="97">
        <f ca="1">IF(CELL("type",D93)&lt;&gt;"b",IF(D93-F93=0,1,IF(D93-F93&gt;0,3,0)),0)+IF(CELL("type",J93)&lt;&gt;"b",IF(J93-L93=0,1,IF(J93-L93&gt;0,3,0)),0)+IF(CELL("type",M93)&lt;&gt;"b",IF(M93-O93=0,1,IF(M93-O93&gt;0,3,0)),0)+IF(CELL("type",G93)&lt;&gt;"b",IF(G93-I93=0,1,IF(G93-I93&gt;0,3,0)),0)</f>
        <v>0</v>
      </c>
      <c r="T93" s="200">
        <f>+S93+S95</f>
        <v>0</v>
      </c>
      <c r="U93" s="98">
        <f>+D93+G93+M93+J93</f>
        <v>0</v>
      </c>
      <c r="V93" s="197">
        <f>+U93+U95</f>
        <v>0</v>
      </c>
      <c r="W93" s="98">
        <f>+F93+I93+O93+L93</f>
        <v>0</v>
      </c>
      <c r="X93" s="197">
        <f>+W93+W95</f>
        <v>0</v>
      </c>
      <c r="Y93" s="223">
        <f>+V93-X93</f>
        <v>0</v>
      </c>
      <c r="Z93" s="229">
        <f>AC93</f>
        <v>3</v>
      </c>
      <c r="AA93" s="130"/>
      <c r="AB93" s="246">
        <f>(T93*10000)+(Y93*100)+V93</f>
        <v>0</v>
      </c>
      <c r="AC93" s="245">
        <f>RANK(AB93,$AB$77:$AB$95)</f>
        <v>3</v>
      </c>
      <c r="AD93" s="130"/>
    </row>
    <row r="94" spans="1:30" ht="10.5" customHeight="1">
      <c r="A94" s="130"/>
      <c r="B94" s="252"/>
      <c r="C94" s="202"/>
      <c r="D94" s="209"/>
      <c r="E94" s="174"/>
      <c r="F94" s="175"/>
      <c r="G94" s="173"/>
      <c r="H94" s="174"/>
      <c r="I94" s="175"/>
      <c r="J94" s="173"/>
      <c r="K94" s="174"/>
      <c r="L94" s="175"/>
      <c r="M94" s="173"/>
      <c r="N94" s="174"/>
      <c r="O94" s="175"/>
      <c r="P94" s="189"/>
      <c r="Q94" s="190"/>
      <c r="R94" s="218"/>
      <c r="S94" s="62"/>
      <c r="T94" s="170"/>
      <c r="U94" s="99"/>
      <c r="V94" s="170"/>
      <c r="W94" s="99"/>
      <c r="X94" s="170"/>
      <c r="Y94" s="224"/>
      <c r="Z94" s="227"/>
      <c r="AA94" s="130"/>
      <c r="AB94" s="246"/>
      <c r="AC94" s="245"/>
      <c r="AD94" s="130"/>
    </row>
    <row r="95" spans="1:30" ht="10.5" customHeight="1">
      <c r="A95" s="130"/>
      <c r="B95" s="252"/>
      <c r="C95" s="203" t="s">
        <v>11</v>
      </c>
      <c r="D95" s="81"/>
      <c r="E95" s="73" t="str">
        <f>IF(+D95="","－",IF(+D95&gt;F95,"○",IF(+D95=F95,"△","●")))</f>
        <v>－</v>
      </c>
      <c r="F95" s="74"/>
      <c r="G95" s="72"/>
      <c r="H95" s="73" t="str">
        <f>IF(+G95="","－",IF(+G95&gt;I95,"○",IF(+G95=I95,"△","●")))</f>
        <v>－</v>
      </c>
      <c r="I95" s="74"/>
      <c r="J95" s="72"/>
      <c r="K95" s="73" t="str">
        <f>IF(+J95="","－",IF(+J95&gt;L95,"○",IF(+J95=L95,"△","●")))</f>
        <v>－</v>
      </c>
      <c r="L95" s="74"/>
      <c r="M95" s="72"/>
      <c r="N95" s="73" t="str">
        <f>IF(+M95="","－",IF(+M95&gt;O95,"○",IF(+M95=O95,"△","●")))</f>
        <v>－</v>
      </c>
      <c r="O95" s="74"/>
      <c r="P95" s="189"/>
      <c r="Q95" s="190"/>
      <c r="R95" s="218"/>
      <c r="S95" s="62">
        <f ca="1">IF(CELL("type",D95)&lt;&gt;"b",IF(D95-F95=0,1,IF(D95-F95&gt;0,3,0)),0)+IF(CELL("type",J95)&lt;&gt;"b",IF(J95-L95=0,1,IF(J95-L95&gt;0,3,0)),0)+IF(CELL("type",M95)&lt;&gt;"b",IF(M95-O95=0,1,IF(M95-O95&gt;0,3,0)),0)+IF(CELL("type",G95)&lt;&gt;"b",IF(G95-I95=0,1,IF(G95-I95&gt;0,3,0)),0)</f>
        <v>0</v>
      </c>
      <c r="T95" s="170"/>
      <c r="U95" s="100">
        <f>+D95+G95+M95+J95</f>
        <v>0</v>
      </c>
      <c r="V95" s="170"/>
      <c r="W95" s="100">
        <f>+F95+I95+O95+L95</f>
        <v>0</v>
      </c>
      <c r="X95" s="170"/>
      <c r="Y95" s="224"/>
      <c r="Z95" s="227"/>
      <c r="AA95" s="130"/>
      <c r="AB95" s="315"/>
      <c r="AC95" s="314"/>
      <c r="AD95" s="130"/>
    </row>
    <row r="96" spans="1:30" ht="10.5" customHeight="1" thickBot="1">
      <c r="A96" s="130"/>
      <c r="B96" s="253"/>
      <c r="C96" s="233"/>
      <c r="D96" s="176"/>
      <c r="E96" s="177"/>
      <c r="F96" s="178"/>
      <c r="G96" s="179"/>
      <c r="H96" s="177"/>
      <c r="I96" s="178"/>
      <c r="J96" s="179"/>
      <c r="K96" s="177"/>
      <c r="L96" s="178"/>
      <c r="M96" s="179"/>
      <c r="N96" s="177"/>
      <c r="O96" s="178"/>
      <c r="P96" s="219"/>
      <c r="Q96" s="220"/>
      <c r="R96" s="221"/>
      <c r="S96" s="101"/>
      <c r="T96" s="168"/>
      <c r="U96" s="84"/>
      <c r="V96" s="168"/>
      <c r="W96" s="84"/>
      <c r="X96" s="168"/>
      <c r="Y96" s="225"/>
      <c r="Z96" s="230"/>
      <c r="AA96" s="130"/>
      <c r="AB96" s="142"/>
      <c r="AC96" s="142"/>
      <c r="AD96" s="130"/>
    </row>
    <row r="97" spans="1:30" ht="13.5" customHeight="1">
      <c r="A97" s="130"/>
      <c r="B97" s="143"/>
      <c r="C97" s="143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30" ht="13.5" customHeight="1">
      <c r="A98" s="130"/>
      <c r="B98" s="143"/>
      <c r="C98" s="143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mergeCells count="424">
    <mergeCell ref="G46:I46"/>
    <mergeCell ref="J46:L46"/>
    <mergeCell ref="M46:O46"/>
    <mergeCell ref="D48:F48"/>
    <mergeCell ref="G48:I48"/>
    <mergeCell ref="J48:L48"/>
    <mergeCell ref="M48:O48"/>
    <mergeCell ref="J42:L42"/>
    <mergeCell ref="P42:R42"/>
    <mergeCell ref="M41:O44"/>
    <mergeCell ref="D44:F44"/>
    <mergeCell ref="G44:I44"/>
    <mergeCell ref="J44:L44"/>
    <mergeCell ref="P44:R44"/>
    <mergeCell ref="M38:O38"/>
    <mergeCell ref="P38:R38"/>
    <mergeCell ref="G33:I36"/>
    <mergeCell ref="J37:L40"/>
    <mergeCell ref="G40:I40"/>
    <mergeCell ref="M40:O40"/>
    <mergeCell ref="P40:R40"/>
    <mergeCell ref="D24:F24"/>
    <mergeCell ref="G24:I24"/>
    <mergeCell ref="J24:L24"/>
    <mergeCell ref="M24:O24"/>
    <mergeCell ref="D22:F22"/>
    <mergeCell ref="G22:I22"/>
    <mergeCell ref="J22:L22"/>
    <mergeCell ref="M22:O22"/>
    <mergeCell ref="G16:I16"/>
    <mergeCell ref="M16:O16"/>
    <mergeCell ref="P16:R16"/>
    <mergeCell ref="D18:F18"/>
    <mergeCell ref="G18:I18"/>
    <mergeCell ref="J18:L18"/>
    <mergeCell ref="P18:R18"/>
    <mergeCell ref="M17:O20"/>
    <mergeCell ref="D20:F20"/>
    <mergeCell ref="G20:I20"/>
    <mergeCell ref="Y13:Y16"/>
    <mergeCell ref="D12:F12"/>
    <mergeCell ref="J12:L12"/>
    <mergeCell ref="M12:O12"/>
    <mergeCell ref="P12:R12"/>
    <mergeCell ref="D14:F14"/>
    <mergeCell ref="G14:I14"/>
    <mergeCell ref="M14:O14"/>
    <mergeCell ref="P14:R14"/>
    <mergeCell ref="D16:F16"/>
    <mergeCell ref="G8:I8"/>
    <mergeCell ref="J8:L8"/>
    <mergeCell ref="M8:O8"/>
    <mergeCell ref="P8:R8"/>
    <mergeCell ref="Z17:Z20"/>
    <mergeCell ref="T21:T24"/>
    <mergeCell ref="V21:V24"/>
    <mergeCell ref="X21:X24"/>
    <mergeCell ref="Y21:Y24"/>
    <mergeCell ref="Z21:Z24"/>
    <mergeCell ref="T17:T20"/>
    <mergeCell ref="V17:V20"/>
    <mergeCell ref="X17:X20"/>
    <mergeCell ref="Y17:Y20"/>
    <mergeCell ref="Z5:Z8"/>
    <mergeCell ref="T9:T12"/>
    <mergeCell ref="V9:V12"/>
    <mergeCell ref="X9:X12"/>
    <mergeCell ref="Y9:Y12"/>
    <mergeCell ref="Z9:Z12"/>
    <mergeCell ref="T5:T8"/>
    <mergeCell ref="V5:V8"/>
    <mergeCell ref="X5:X8"/>
    <mergeCell ref="Y5:Y8"/>
    <mergeCell ref="D10:F10"/>
    <mergeCell ref="J10:L10"/>
    <mergeCell ref="P21:R24"/>
    <mergeCell ref="C5:C6"/>
    <mergeCell ref="C7:C8"/>
    <mergeCell ref="C9:C10"/>
    <mergeCell ref="C11:C12"/>
    <mergeCell ref="C13:C14"/>
    <mergeCell ref="C15:C16"/>
    <mergeCell ref="C17:C18"/>
    <mergeCell ref="B5:B8"/>
    <mergeCell ref="B9:B12"/>
    <mergeCell ref="B13:B16"/>
    <mergeCell ref="B17:B20"/>
    <mergeCell ref="AC93:AC95"/>
    <mergeCell ref="B89:B92"/>
    <mergeCell ref="B93:B96"/>
    <mergeCell ref="C95:C96"/>
    <mergeCell ref="P93:R96"/>
    <mergeCell ref="T93:T96"/>
    <mergeCell ref="Y93:Y96"/>
    <mergeCell ref="Z93:Z96"/>
    <mergeCell ref="AB93:AB95"/>
    <mergeCell ref="AC89:AC91"/>
    <mergeCell ref="G66:I66"/>
    <mergeCell ref="J66:L66"/>
    <mergeCell ref="D68:F68"/>
    <mergeCell ref="B81:B84"/>
    <mergeCell ref="B77:B80"/>
    <mergeCell ref="C77:C78"/>
    <mergeCell ref="B74:G74"/>
    <mergeCell ref="B76:C76"/>
    <mergeCell ref="B69:B72"/>
    <mergeCell ref="C69:C70"/>
    <mergeCell ref="AB69:AB71"/>
    <mergeCell ref="AC69:AC71"/>
    <mergeCell ref="AC81:AC83"/>
    <mergeCell ref="AC77:AC79"/>
    <mergeCell ref="AB81:AB83"/>
    <mergeCell ref="AB85:AB87"/>
    <mergeCell ref="AC85:AC87"/>
    <mergeCell ref="AB77:AB79"/>
    <mergeCell ref="AB89:AB91"/>
    <mergeCell ref="AB65:AB67"/>
    <mergeCell ref="AB41:AB43"/>
    <mergeCell ref="AC61:AC63"/>
    <mergeCell ref="AB45:AB47"/>
    <mergeCell ref="AC45:AC47"/>
    <mergeCell ref="AC57:AC59"/>
    <mergeCell ref="AB61:AB63"/>
    <mergeCell ref="AC65:AC67"/>
    <mergeCell ref="AB57:AB59"/>
    <mergeCell ref="Y89:Y92"/>
    <mergeCell ref="Z81:Z84"/>
    <mergeCell ref="W76:X76"/>
    <mergeCell ref="V69:V72"/>
    <mergeCell ref="X69:X72"/>
    <mergeCell ref="V77:V80"/>
    <mergeCell ref="Z77:Z80"/>
    <mergeCell ref="Z85:Z88"/>
    <mergeCell ref="Z89:Z92"/>
    <mergeCell ref="V81:V84"/>
    <mergeCell ref="Y81:Y84"/>
    <mergeCell ref="Y85:Y88"/>
    <mergeCell ref="B85:B88"/>
    <mergeCell ref="Y77:Y80"/>
    <mergeCell ref="C79:C80"/>
    <mergeCell ref="C81:C82"/>
    <mergeCell ref="C83:C84"/>
    <mergeCell ref="C85:C86"/>
    <mergeCell ref="C87:C88"/>
    <mergeCell ref="G81:I84"/>
    <mergeCell ref="D4:F4"/>
    <mergeCell ref="J4:L4"/>
    <mergeCell ref="M28:O28"/>
    <mergeCell ref="D29:F32"/>
    <mergeCell ref="G4:I4"/>
    <mergeCell ref="D5:F8"/>
    <mergeCell ref="G9:I12"/>
    <mergeCell ref="J13:L16"/>
    <mergeCell ref="G6:I6"/>
    <mergeCell ref="J6:L6"/>
    <mergeCell ref="M52:O52"/>
    <mergeCell ref="B52:C52"/>
    <mergeCell ref="B29:B32"/>
    <mergeCell ref="T37:T40"/>
    <mergeCell ref="P30:R30"/>
    <mergeCell ref="M32:O32"/>
    <mergeCell ref="P32:R32"/>
    <mergeCell ref="J34:L34"/>
    <mergeCell ref="M34:O34"/>
    <mergeCell ref="P34:R34"/>
    <mergeCell ref="P45:R48"/>
    <mergeCell ref="T29:T32"/>
    <mergeCell ref="T13:T16"/>
    <mergeCell ref="V13:V16"/>
    <mergeCell ref="P36:R36"/>
    <mergeCell ref="V37:V40"/>
    <mergeCell ref="V33:V36"/>
    <mergeCell ref="P20:R20"/>
    <mergeCell ref="U4:V4"/>
    <mergeCell ref="J28:L28"/>
    <mergeCell ref="T33:T36"/>
    <mergeCell ref="J36:L36"/>
    <mergeCell ref="M36:O36"/>
    <mergeCell ref="M6:O6"/>
    <mergeCell ref="P6:R6"/>
    <mergeCell ref="M10:O10"/>
    <mergeCell ref="P10:R10"/>
    <mergeCell ref="J20:L20"/>
    <mergeCell ref="B4:C4"/>
    <mergeCell ref="B28:C28"/>
    <mergeCell ref="W4:X4"/>
    <mergeCell ref="U28:V28"/>
    <mergeCell ref="D28:F28"/>
    <mergeCell ref="G28:I28"/>
    <mergeCell ref="P4:R4"/>
    <mergeCell ref="S4:T4"/>
    <mergeCell ref="P28:R28"/>
    <mergeCell ref="M4:O4"/>
    <mergeCell ref="W52:X52"/>
    <mergeCell ref="U52:V52"/>
    <mergeCell ref="T45:T48"/>
    <mergeCell ref="S76:T76"/>
    <mergeCell ref="U76:V76"/>
    <mergeCell ref="B75:Z75"/>
    <mergeCell ref="P76:R76"/>
    <mergeCell ref="D76:F76"/>
    <mergeCell ref="G76:I76"/>
    <mergeCell ref="J76:L76"/>
    <mergeCell ref="M76:O76"/>
    <mergeCell ref="B2:G2"/>
    <mergeCell ref="B26:G26"/>
    <mergeCell ref="C33:C34"/>
    <mergeCell ref="C35:C36"/>
    <mergeCell ref="B3:Z3"/>
    <mergeCell ref="X29:X32"/>
    <mergeCell ref="X33:X36"/>
    <mergeCell ref="W28:X28"/>
    <mergeCell ref="V29:V32"/>
    <mergeCell ref="C29:C30"/>
    <mergeCell ref="C31:C32"/>
    <mergeCell ref="B33:B36"/>
    <mergeCell ref="B37:B40"/>
    <mergeCell ref="C37:C38"/>
    <mergeCell ref="C39:C40"/>
    <mergeCell ref="S52:T52"/>
    <mergeCell ref="S28:T28"/>
    <mergeCell ref="B45:B48"/>
    <mergeCell ref="G30:I30"/>
    <mergeCell ref="G32:I32"/>
    <mergeCell ref="J30:L30"/>
    <mergeCell ref="J32:L32"/>
    <mergeCell ref="M30:O30"/>
    <mergeCell ref="P52:R52"/>
    <mergeCell ref="B41:B44"/>
    <mergeCell ref="B51:Z51"/>
    <mergeCell ref="Z41:Z44"/>
    <mergeCell ref="C41:C42"/>
    <mergeCell ref="C43:C44"/>
    <mergeCell ref="C45:C46"/>
    <mergeCell ref="C47:C48"/>
    <mergeCell ref="Z45:Z48"/>
    <mergeCell ref="B50:G50"/>
    <mergeCell ref="V45:V48"/>
    <mergeCell ref="V41:V44"/>
    <mergeCell ref="AB33:AB35"/>
    <mergeCell ref="AB37:AB39"/>
    <mergeCell ref="AC41:AC43"/>
    <mergeCell ref="AB53:AB55"/>
    <mergeCell ref="AC53:AC55"/>
    <mergeCell ref="AC33:AC35"/>
    <mergeCell ref="AC37:AC39"/>
    <mergeCell ref="Z13:Z16"/>
    <mergeCell ref="Z29:Z32"/>
    <mergeCell ref="Z33:Z36"/>
    <mergeCell ref="Z37:Z40"/>
    <mergeCell ref="B27:Z27"/>
    <mergeCell ref="B21:B24"/>
    <mergeCell ref="C21:C22"/>
    <mergeCell ref="C23:C24"/>
    <mergeCell ref="C19:C20"/>
    <mergeCell ref="X13:X16"/>
    <mergeCell ref="AB5:AB7"/>
    <mergeCell ref="AB13:AB15"/>
    <mergeCell ref="AC9:AC11"/>
    <mergeCell ref="AC5:AC7"/>
    <mergeCell ref="AB9:AB11"/>
    <mergeCell ref="AC21:AC23"/>
    <mergeCell ref="AC13:AC15"/>
    <mergeCell ref="AB29:AB31"/>
    <mergeCell ref="AC29:AC31"/>
    <mergeCell ref="AC17:AC19"/>
    <mergeCell ref="AB21:AB23"/>
    <mergeCell ref="AB17:AB19"/>
    <mergeCell ref="J52:L52"/>
    <mergeCell ref="Y45:Y48"/>
    <mergeCell ref="Y29:Y32"/>
    <mergeCell ref="Y33:Y36"/>
    <mergeCell ref="Y37:Y40"/>
    <mergeCell ref="Y41:Y44"/>
    <mergeCell ref="T41:T44"/>
    <mergeCell ref="X37:X40"/>
    <mergeCell ref="X41:X44"/>
    <mergeCell ref="X45:X48"/>
    <mergeCell ref="D52:F52"/>
    <mergeCell ref="G52:I52"/>
    <mergeCell ref="D34:F34"/>
    <mergeCell ref="D36:F36"/>
    <mergeCell ref="D38:F38"/>
    <mergeCell ref="G38:I38"/>
    <mergeCell ref="D40:F40"/>
    <mergeCell ref="D42:F42"/>
    <mergeCell ref="G42:I42"/>
    <mergeCell ref="D46:F46"/>
    <mergeCell ref="B53:B56"/>
    <mergeCell ref="B57:B60"/>
    <mergeCell ref="B61:B64"/>
    <mergeCell ref="B65:B68"/>
    <mergeCell ref="C53:C54"/>
    <mergeCell ref="C55:C56"/>
    <mergeCell ref="C57:C58"/>
    <mergeCell ref="C59:C60"/>
    <mergeCell ref="C61:C62"/>
    <mergeCell ref="C63:C64"/>
    <mergeCell ref="C65:C66"/>
    <mergeCell ref="C67:C68"/>
    <mergeCell ref="T69:T72"/>
    <mergeCell ref="P66:R66"/>
    <mergeCell ref="C71:C72"/>
    <mergeCell ref="D53:F56"/>
    <mergeCell ref="G57:I60"/>
    <mergeCell ref="J61:L64"/>
    <mergeCell ref="G54:I54"/>
    <mergeCell ref="J54:L54"/>
    <mergeCell ref="D58:F58"/>
    <mergeCell ref="D60:F60"/>
    <mergeCell ref="T53:T56"/>
    <mergeCell ref="T57:T60"/>
    <mergeCell ref="T61:T64"/>
    <mergeCell ref="T65:T68"/>
    <mergeCell ref="V53:V56"/>
    <mergeCell ref="V57:V60"/>
    <mergeCell ref="V61:V64"/>
    <mergeCell ref="V65:V68"/>
    <mergeCell ref="X53:X56"/>
    <mergeCell ref="X57:X60"/>
    <mergeCell ref="X61:X64"/>
    <mergeCell ref="X65:X68"/>
    <mergeCell ref="Y69:Y72"/>
    <mergeCell ref="Z53:Z56"/>
    <mergeCell ref="Z57:Z60"/>
    <mergeCell ref="Z61:Z64"/>
    <mergeCell ref="Z65:Z68"/>
    <mergeCell ref="Z69:Z72"/>
    <mergeCell ref="Y53:Y56"/>
    <mergeCell ref="Y57:Y60"/>
    <mergeCell ref="Y61:Y64"/>
    <mergeCell ref="Y65:Y68"/>
    <mergeCell ref="M54:O54"/>
    <mergeCell ref="P54:R54"/>
    <mergeCell ref="G56:I56"/>
    <mergeCell ref="J56:L56"/>
    <mergeCell ref="M56:O56"/>
    <mergeCell ref="P56:R56"/>
    <mergeCell ref="M58:O58"/>
    <mergeCell ref="P58:R58"/>
    <mergeCell ref="J60:L60"/>
    <mergeCell ref="M60:O60"/>
    <mergeCell ref="P60:R60"/>
    <mergeCell ref="J58:L58"/>
    <mergeCell ref="G62:I62"/>
    <mergeCell ref="M62:O62"/>
    <mergeCell ref="P62:R62"/>
    <mergeCell ref="D64:F64"/>
    <mergeCell ref="G64:I64"/>
    <mergeCell ref="M64:O64"/>
    <mergeCell ref="P64:R64"/>
    <mergeCell ref="D62:F62"/>
    <mergeCell ref="G68:I68"/>
    <mergeCell ref="J68:L68"/>
    <mergeCell ref="P68:R68"/>
    <mergeCell ref="D70:F70"/>
    <mergeCell ref="G70:I70"/>
    <mergeCell ref="J70:L70"/>
    <mergeCell ref="M70:O70"/>
    <mergeCell ref="P69:R72"/>
    <mergeCell ref="M65:O68"/>
    <mergeCell ref="D66:F66"/>
    <mergeCell ref="D72:F72"/>
    <mergeCell ref="G72:I72"/>
    <mergeCell ref="J72:L72"/>
    <mergeCell ref="M72:O72"/>
    <mergeCell ref="C89:C90"/>
    <mergeCell ref="C91:C92"/>
    <mergeCell ref="C93:C94"/>
    <mergeCell ref="D77:F80"/>
    <mergeCell ref="D82:F82"/>
    <mergeCell ref="D86:F86"/>
    <mergeCell ref="D90:F90"/>
    <mergeCell ref="D94:F94"/>
    <mergeCell ref="T77:T80"/>
    <mergeCell ref="T81:T84"/>
    <mergeCell ref="T85:T88"/>
    <mergeCell ref="T89:T92"/>
    <mergeCell ref="V85:V88"/>
    <mergeCell ref="V89:V92"/>
    <mergeCell ref="V93:V96"/>
    <mergeCell ref="X77:X80"/>
    <mergeCell ref="X81:X84"/>
    <mergeCell ref="X85:X88"/>
    <mergeCell ref="X89:X92"/>
    <mergeCell ref="X93:X96"/>
    <mergeCell ref="P78:R78"/>
    <mergeCell ref="G80:I80"/>
    <mergeCell ref="J80:L80"/>
    <mergeCell ref="M80:O80"/>
    <mergeCell ref="P80:R80"/>
    <mergeCell ref="G78:I78"/>
    <mergeCell ref="J78:L78"/>
    <mergeCell ref="M78:O78"/>
    <mergeCell ref="P82:R82"/>
    <mergeCell ref="D84:F84"/>
    <mergeCell ref="J84:L84"/>
    <mergeCell ref="M84:O84"/>
    <mergeCell ref="P84:R84"/>
    <mergeCell ref="J82:L82"/>
    <mergeCell ref="M82:O82"/>
    <mergeCell ref="P86:R86"/>
    <mergeCell ref="D88:F88"/>
    <mergeCell ref="G88:I88"/>
    <mergeCell ref="M88:O88"/>
    <mergeCell ref="P88:R88"/>
    <mergeCell ref="J85:L88"/>
    <mergeCell ref="G86:I86"/>
    <mergeCell ref="M86:O86"/>
    <mergeCell ref="J90:L90"/>
    <mergeCell ref="P90:R90"/>
    <mergeCell ref="D92:F92"/>
    <mergeCell ref="G92:I92"/>
    <mergeCell ref="J92:L92"/>
    <mergeCell ref="P92:R92"/>
    <mergeCell ref="M89:O92"/>
    <mergeCell ref="G90:I90"/>
    <mergeCell ref="G94:I94"/>
    <mergeCell ref="J94:L94"/>
    <mergeCell ref="M94:O94"/>
    <mergeCell ref="D96:F96"/>
    <mergeCell ref="G96:I96"/>
    <mergeCell ref="J96:L96"/>
    <mergeCell ref="M96:O96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F32" sqref="F32:F33"/>
    </sheetView>
  </sheetViews>
  <sheetFormatPr defaultColWidth="9.00390625" defaultRowHeight="13.5"/>
  <cols>
    <col min="1" max="2" width="1.37890625" style="0" customWidth="1"/>
    <col min="3" max="3" width="1.75390625" style="0" customWidth="1"/>
    <col min="4" max="4" width="4.125" style="0" customWidth="1"/>
    <col min="5" max="5" width="8.625" style="0" customWidth="1"/>
    <col min="6" max="6" width="3.625" style="0" customWidth="1"/>
    <col min="7" max="8" width="2.625" style="0" customWidth="1"/>
    <col min="9" max="9" width="8.625" style="0" customWidth="1"/>
    <col min="10" max="10" width="3.625" style="0" customWidth="1"/>
    <col min="11" max="12" width="2.625" style="0" customWidth="1"/>
    <col min="13" max="13" width="8.625" style="0" customWidth="1"/>
    <col min="14" max="14" width="3.625" style="0" customWidth="1"/>
    <col min="15" max="16" width="2.625" style="0" customWidth="1"/>
    <col min="17" max="17" width="14.625" style="0" customWidth="1"/>
    <col min="18" max="18" width="1.875" style="0" customWidth="1"/>
  </cols>
  <sheetData>
    <row r="1" spans="1:20" ht="6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6.5" customHeight="1" thickBot="1">
      <c r="A2" s="23"/>
      <c r="B2" s="25"/>
      <c r="C2" s="351" t="s">
        <v>52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23"/>
      <c r="S2" s="23"/>
      <c r="T2" s="23"/>
    </row>
    <row r="3" spans="1:20" ht="12" customHeight="1" thickTop="1">
      <c r="A3" s="23"/>
      <c r="B3" s="2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23"/>
      <c r="T3" s="23"/>
    </row>
    <row r="4" spans="1:20" ht="12" customHeight="1" thickBot="1">
      <c r="A4" s="23"/>
      <c r="B4" s="25"/>
      <c r="C4" s="105"/>
      <c r="D4" s="346" t="s">
        <v>44</v>
      </c>
      <c r="E4" s="337" t="str">
        <f>INDEX('予選リーグ勝敗表'!$B$5:$Z$23,MATCH(1,'予選リーグ勝敗表'!$Z$5:$Z$23,0),1)</f>
        <v>SWAT</v>
      </c>
      <c r="F4" s="339"/>
      <c r="G4" s="106"/>
      <c r="H4" s="106"/>
      <c r="I4" s="356" t="str">
        <f>IF(J6=J14,"",IF(J6&gt;J14,"次は決勝だ！GOGO！！","また今度があるさっ。"))</f>
        <v>また今度があるさっ。</v>
      </c>
      <c r="J4" s="357"/>
      <c r="K4" s="106"/>
      <c r="L4" s="106"/>
      <c r="M4" s="106"/>
      <c r="N4" s="106"/>
      <c r="O4" s="106"/>
      <c r="P4" s="106"/>
      <c r="Q4" s="107"/>
      <c r="R4" s="108"/>
      <c r="S4" s="23"/>
      <c r="T4" s="23"/>
    </row>
    <row r="5" spans="1:20" ht="12" customHeight="1">
      <c r="A5" s="23"/>
      <c r="B5" s="25"/>
      <c r="C5" s="105"/>
      <c r="D5" s="347"/>
      <c r="E5" s="338" t="e">
        <f>INDEX($H$4:$I$21,MATCH("A1",$I$4:$I$21,0),1)</f>
        <v>#N/A</v>
      </c>
      <c r="F5" s="340"/>
      <c r="G5" s="109"/>
      <c r="H5" s="106"/>
      <c r="I5" s="358"/>
      <c r="J5" s="358"/>
      <c r="K5" s="106"/>
      <c r="L5" s="106"/>
      <c r="M5" s="106"/>
      <c r="N5" s="106"/>
      <c r="O5" s="106"/>
      <c r="P5" s="106"/>
      <c r="Q5" s="107"/>
      <c r="R5" s="108"/>
      <c r="S5" s="23"/>
      <c r="T5" s="23"/>
    </row>
    <row r="6" spans="1:20" ht="12" customHeight="1" thickBot="1">
      <c r="A6" s="23"/>
      <c r="B6" s="25"/>
      <c r="C6" s="105"/>
      <c r="D6" s="348" t="s">
        <v>57</v>
      </c>
      <c r="E6" s="349"/>
      <c r="F6" s="349"/>
      <c r="G6" s="110"/>
      <c r="H6" s="111"/>
      <c r="I6" s="342" t="str">
        <f>IF(OR(F4&gt;0,F8&gt;0),IF(F4&gt;F8,E4,E8)," ")</f>
        <v> </v>
      </c>
      <c r="J6" s="339">
        <v>0</v>
      </c>
      <c r="K6" s="106"/>
      <c r="L6" s="106"/>
      <c r="M6" s="106"/>
      <c r="N6" s="106"/>
      <c r="O6" s="106"/>
      <c r="P6" s="106"/>
      <c r="Q6" s="107"/>
      <c r="R6" s="108"/>
      <c r="S6" s="23"/>
      <c r="T6" s="23"/>
    </row>
    <row r="7" spans="1:20" ht="12" customHeight="1">
      <c r="A7" s="23"/>
      <c r="B7" s="25"/>
      <c r="C7" s="105"/>
      <c r="D7" s="350"/>
      <c r="E7" s="350"/>
      <c r="F7" s="350"/>
      <c r="G7" s="110"/>
      <c r="H7" s="106"/>
      <c r="I7" s="343"/>
      <c r="J7" s="340"/>
      <c r="K7" s="112"/>
      <c r="L7" s="106"/>
      <c r="M7" s="106"/>
      <c r="N7" s="106"/>
      <c r="O7" s="106"/>
      <c r="P7" s="106"/>
      <c r="Q7" s="107"/>
      <c r="R7" s="108"/>
      <c r="S7" s="23"/>
      <c r="T7" s="23"/>
    </row>
    <row r="8" spans="1:23" ht="12" customHeight="1" thickBot="1">
      <c r="A8" s="23"/>
      <c r="B8" s="25"/>
      <c r="C8" s="105"/>
      <c r="D8" s="346" t="s">
        <v>45</v>
      </c>
      <c r="E8" s="337" t="str">
        <f>INDEX('予選リーグ勝敗表'!$B$53:$Z$71,MATCH(2,'予選リーグ勝敗表'!$Z$53:$Z$71,0),1)</f>
        <v>丸バナナ</v>
      </c>
      <c r="F8" s="339"/>
      <c r="G8" s="113"/>
      <c r="H8" s="106"/>
      <c r="I8" s="114"/>
      <c r="J8" s="115"/>
      <c r="K8" s="110"/>
      <c r="L8" s="106"/>
      <c r="M8" s="356" t="str">
        <f>IF(J6=J14,"",IF(J6&gt;J14,"さあ、最後や　全力でGO！","さあ、最後や　全力でGO！"))</f>
        <v>さあ、最後や　全力でGO！</v>
      </c>
      <c r="N8" s="356"/>
      <c r="O8" s="106"/>
      <c r="P8" s="106"/>
      <c r="Q8" s="106"/>
      <c r="R8" s="108"/>
      <c r="S8" s="24"/>
      <c r="T8" s="24"/>
      <c r="U8" s="19"/>
      <c r="V8" s="19"/>
      <c r="W8" s="19"/>
    </row>
    <row r="9" spans="1:23" ht="12" customHeight="1">
      <c r="A9" s="23"/>
      <c r="B9" s="25"/>
      <c r="C9" s="105"/>
      <c r="D9" s="347"/>
      <c r="E9" s="338" t="e">
        <f>INDEX($H$4:$I$21,MATCH("A1",$I$4:$I$21,0),1)</f>
        <v>#N/A</v>
      </c>
      <c r="F9" s="340"/>
      <c r="G9" s="106"/>
      <c r="H9" s="106"/>
      <c r="I9" s="114"/>
      <c r="J9" s="115"/>
      <c r="K9" s="110"/>
      <c r="L9" s="106"/>
      <c r="M9" s="366"/>
      <c r="N9" s="366"/>
      <c r="O9" s="106"/>
      <c r="P9" s="106"/>
      <c r="Q9" s="116"/>
      <c r="R9" s="108"/>
      <c r="S9" s="24"/>
      <c r="T9" s="24"/>
      <c r="U9" s="19"/>
      <c r="V9" s="19"/>
      <c r="W9" s="19"/>
    </row>
    <row r="10" spans="1:23" ht="12" customHeight="1" thickBot="1">
      <c r="A10" s="23"/>
      <c r="B10" s="25"/>
      <c r="C10" s="105"/>
      <c r="D10" s="106"/>
      <c r="E10" s="117"/>
      <c r="F10" s="118"/>
      <c r="G10" s="106"/>
      <c r="H10" s="106"/>
      <c r="I10" s="114"/>
      <c r="J10" s="115"/>
      <c r="K10" s="110"/>
      <c r="L10" s="111"/>
      <c r="M10" s="364" t="str">
        <f>IF(OR(J6&gt;0,J14&gt;0),IF(J6&gt;J14,I6,I14)," ")</f>
        <v> </v>
      </c>
      <c r="N10" s="339">
        <v>2</v>
      </c>
      <c r="O10" s="106"/>
      <c r="P10" s="106"/>
      <c r="Q10" s="116"/>
      <c r="R10" s="108"/>
      <c r="S10" s="24"/>
      <c r="T10" s="24"/>
      <c r="U10" s="19"/>
      <c r="V10" s="19"/>
      <c r="W10" s="19"/>
    </row>
    <row r="11" spans="1:23" ht="12" customHeight="1" thickBot="1">
      <c r="A11" s="23"/>
      <c r="B11" s="25"/>
      <c r="C11" s="105"/>
      <c r="D11" s="106"/>
      <c r="E11" s="114"/>
      <c r="F11" s="115"/>
      <c r="G11" s="106"/>
      <c r="H11" s="106"/>
      <c r="I11" s="114"/>
      <c r="J11" s="115"/>
      <c r="K11" s="110"/>
      <c r="L11" s="106"/>
      <c r="M11" s="365"/>
      <c r="N11" s="340"/>
      <c r="O11" s="109"/>
      <c r="P11" s="106"/>
      <c r="Q11" s="116"/>
      <c r="R11" s="108"/>
      <c r="S11" s="24"/>
      <c r="T11" s="24"/>
      <c r="U11" s="19"/>
      <c r="V11" s="19"/>
      <c r="W11" s="19"/>
    </row>
    <row r="12" spans="1:23" ht="12" customHeight="1" thickBot="1" thickTop="1">
      <c r="A12" s="23"/>
      <c r="B12" s="25"/>
      <c r="C12" s="105"/>
      <c r="D12" s="346" t="s">
        <v>46</v>
      </c>
      <c r="E12" s="337" t="str">
        <f>INDEX('予選リーグ勝敗表'!$B$29:$Z$47,MATCH(1,'予選リーグ勝敗表'!$Z$29:$Z$47,0),1)</f>
        <v>soni</v>
      </c>
      <c r="F12" s="339"/>
      <c r="G12" s="106"/>
      <c r="H12" s="106"/>
      <c r="I12" s="129" t="s">
        <v>58</v>
      </c>
      <c r="J12" s="27"/>
      <c r="K12" s="110"/>
      <c r="L12" s="106"/>
      <c r="M12" s="114"/>
      <c r="N12" s="115"/>
      <c r="O12" s="110"/>
      <c r="P12" s="106"/>
      <c r="Q12" s="362" t="s">
        <v>59</v>
      </c>
      <c r="R12" s="108"/>
      <c r="S12" s="24"/>
      <c r="T12" s="24"/>
      <c r="U12" s="19"/>
      <c r="V12" s="19"/>
      <c r="W12" s="19"/>
    </row>
    <row r="13" spans="1:23" ht="12" customHeight="1" thickBot="1">
      <c r="A13" s="23"/>
      <c r="B13" s="25"/>
      <c r="C13" s="105"/>
      <c r="D13" s="347"/>
      <c r="E13" s="338" t="e">
        <f>INDEX($H$4:$I$21,MATCH("A1",$I$4:$I$21,0),1)</f>
        <v>#N/A</v>
      </c>
      <c r="F13" s="340"/>
      <c r="G13" s="109"/>
      <c r="H13" s="106"/>
      <c r="I13" s="114"/>
      <c r="J13" s="115"/>
      <c r="K13" s="110"/>
      <c r="L13" s="106"/>
      <c r="M13" s="114"/>
      <c r="N13" s="115"/>
      <c r="O13" s="110"/>
      <c r="P13" s="106"/>
      <c r="Q13" s="363"/>
      <c r="R13" s="108"/>
      <c r="S13" s="24"/>
      <c r="T13" s="24"/>
      <c r="U13" s="19"/>
      <c r="V13" s="19"/>
      <c r="W13" s="19"/>
    </row>
    <row r="14" spans="1:20" ht="12" customHeight="1" thickBot="1" thickTop="1">
      <c r="A14" s="23"/>
      <c r="B14" s="25"/>
      <c r="C14" s="105"/>
      <c r="D14" s="348" t="s">
        <v>57</v>
      </c>
      <c r="E14" s="349"/>
      <c r="F14" s="349"/>
      <c r="G14" s="110"/>
      <c r="H14" s="111"/>
      <c r="I14" s="342" t="str">
        <f>IF(OR(F12&gt;0,F16&gt;0),IF(F12&gt;F16,E12,E16)," ")</f>
        <v> </v>
      </c>
      <c r="J14" s="339">
        <v>3</v>
      </c>
      <c r="K14" s="119"/>
      <c r="L14" s="106"/>
      <c r="M14" s="114"/>
      <c r="N14" s="115"/>
      <c r="O14" s="110"/>
      <c r="P14" s="106"/>
      <c r="Q14" s="344" t="str">
        <f>IF(OR(N10&gt;0,N26&gt;0),IF(N10&gt;N26,M10,M26)," ")</f>
        <v> </v>
      </c>
      <c r="R14" s="108"/>
      <c r="S14" s="23"/>
      <c r="T14" s="23"/>
    </row>
    <row r="15" spans="1:20" ht="12" customHeight="1" thickBot="1">
      <c r="A15" s="23"/>
      <c r="B15" s="25"/>
      <c r="C15" s="105"/>
      <c r="D15" s="350"/>
      <c r="E15" s="350"/>
      <c r="F15" s="350"/>
      <c r="G15" s="110"/>
      <c r="H15" s="106"/>
      <c r="I15" s="343"/>
      <c r="J15" s="340"/>
      <c r="K15" s="120"/>
      <c r="L15" s="106"/>
      <c r="M15" s="114"/>
      <c r="N15" s="115"/>
      <c r="O15" s="110"/>
      <c r="P15" s="121"/>
      <c r="Q15" s="345"/>
      <c r="R15" s="108"/>
      <c r="S15" s="23"/>
      <c r="T15" s="23"/>
    </row>
    <row r="16" spans="1:20" ht="12" customHeight="1" thickBot="1" thickTop="1">
      <c r="A16" s="23"/>
      <c r="B16" s="25"/>
      <c r="C16" s="105"/>
      <c r="D16" s="346" t="s">
        <v>47</v>
      </c>
      <c r="E16" s="337" t="e">
        <f>INDEX('予選リーグ勝敗表'!$B$77:$Z$95,MATCH(2,'予選リーグ勝敗表'!$Z$77:$Z$95,0),1)</f>
        <v>#N/A</v>
      </c>
      <c r="F16" s="339"/>
      <c r="G16" s="113"/>
      <c r="H16" s="106"/>
      <c r="I16" s="359" t="str">
        <f>IF(J6=J14,"",IF(J6&lt;J14,"次は決勝だ！GOGO！！","また次があるさっ。"))</f>
        <v>次は決勝だ！GOGO！！</v>
      </c>
      <c r="J16" s="360"/>
      <c r="K16" s="106"/>
      <c r="L16" s="106"/>
      <c r="M16" s="114"/>
      <c r="N16" s="115"/>
      <c r="O16" s="110"/>
      <c r="P16" s="106"/>
      <c r="Q16" s="106"/>
      <c r="R16" s="108"/>
      <c r="S16" s="23"/>
      <c r="T16" s="23"/>
    </row>
    <row r="17" spans="1:20" ht="12" customHeight="1">
      <c r="A17" s="23"/>
      <c r="B17" s="25"/>
      <c r="C17" s="105"/>
      <c r="D17" s="347"/>
      <c r="E17" s="338" t="e">
        <f>INDEX('予選リーグ勝敗表'!$B$77:$Z$95,MATCH(2,'予選リーグ勝敗表'!$Z$77:$Z$95,0),1)</f>
        <v>#N/A</v>
      </c>
      <c r="F17" s="340"/>
      <c r="G17" s="106"/>
      <c r="H17" s="106"/>
      <c r="I17" s="361"/>
      <c r="J17" s="361"/>
      <c r="K17" s="106"/>
      <c r="L17" s="106"/>
      <c r="M17" s="114"/>
      <c r="N17" s="115"/>
      <c r="O17" s="110"/>
      <c r="P17" s="106"/>
      <c r="Q17" s="106"/>
      <c r="R17" s="108"/>
      <c r="S17" s="23"/>
      <c r="T17" s="23"/>
    </row>
    <row r="18" spans="1:20" ht="12" customHeight="1" thickBot="1">
      <c r="A18" s="23"/>
      <c r="B18" s="25"/>
      <c r="C18" s="105"/>
      <c r="D18" s="106"/>
      <c r="E18" s="117"/>
      <c r="F18" s="118"/>
      <c r="G18" s="106"/>
      <c r="H18" s="106"/>
      <c r="I18" s="114"/>
      <c r="J18" s="115"/>
      <c r="K18" s="106"/>
      <c r="L18" s="106"/>
      <c r="M18" s="114"/>
      <c r="N18" s="115"/>
      <c r="O18" s="110"/>
      <c r="P18" s="122"/>
      <c r="Q18" s="355"/>
      <c r="R18" s="341"/>
      <c r="S18" s="23"/>
      <c r="T18" s="23"/>
    </row>
    <row r="19" spans="1:20" ht="12" customHeight="1">
      <c r="A19" s="23"/>
      <c r="B19" s="25"/>
      <c r="C19" s="105"/>
      <c r="D19" s="106"/>
      <c r="E19" s="114"/>
      <c r="F19" s="115"/>
      <c r="G19" s="106"/>
      <c r="H19" s="106"/>
      <c r="I19" s="114"/>
      <c r="J19" s="115"/>
      <c r="K19" s="106"/>
      <c r="L19" s="106"/>
      <c r="M19" s="114"/>
      <c r="N19" s="115"/>
      <c r="O19" s="110"/>
      <c r="P19" s="123"/>
      <c r="Q19" s="355"/>
      <c r="R19" s="341"/>
      <c r="S19" s="23"/>
      <c r="T19" s="23"/>
    </row>
    <row r="20" spans="1:20" ht="12" customHeight="1" thickBot="1">
      <c r="A20" s="23"/>
      <c r="B20" s="25"/>
      <c r="C20" s="105"/>
      <c r="D20" s="346" t="s">
        <v>48</v>
      </c>
      <c r="E20" s="337" t="str">
        <f>INDEX('予選リーグ勝敗表'!$B$53:$Z$71,MATCH(1,'予選リーグ勝敗表'!$Z$53:$Z$71,0),1)</f>
        <v>罰巣忠太</v>
      </c>
      <c r="F20" s="339"/>
      <c r="G20" s="106"/>
      <c r="H20" s="106"/>
      <c r="I20" s="356" t="str">
        <f>IF(J22=J30,"",IF(J22&gt;J30,"次は決勝だ！GOGO！！","また今度があるさっ。"))</f>
        <v>また今度があるさっ。</v>
      </c>
      <c r="J20" s="357"/>
      <c r="K20" s="106"/>
      <c r="L20" s="106"/>
      <c r="M20" s="353" t="s">
        <v>53</v>
      </c>
      <c r="N20" s="354"/>
      <c r="O20" s="110"/>
      <c r="P20" s="106"/>
      <c r="Q20" s="106"/>
      <c r="R20" s="108"/>
      <c r="S20" s="23"/>
      <c r="T20" s="23"/>
    </row>
    <row r="21" spans="1:20" ht="12" customHeight="1">
      <c r="A21" s="23"/>
      <c r="B21" s="25"/>
      <c r="C21" s="105"/>
      <c r="D21" s="347"/>
      <c r="E21" s="338" t="e">
        <f>INDEX($H$4:$I$21,MATCH("A1",$I$4:$I$21,0),1)</f>
        <v>#N/A</v>
      </c>
      <c r="F21" s="340"/>
      <c r="G21" s="109"/>
      <c r="H21" s="106"/>
      <c r="I21" s="358"/>
      <c r="J21" s="358"/>
      <c r="K21" s="106"/>
      <c r="L21" s="106"/>
      <c r="M21" s="354"/>
      <c r="N21" s="354"/>
      <c r="O21" s="110"/>
      <c r="P21" s="106"/>
      <c r="Q21" s="106"/>
      <c r="R21" s="108"/>
      <c r="S21" s="23"/>
      <c r="T21" s="23"/>
    </row>
    <row r="22" spans="1:20" ht="12" customHeight="1" thickBot="1">
      <c r="A22" s="23"/>
      <c r="B22" s="25"/>
      <c r="C22" s="105"/>
      <c r="D22" s="348" t="s">
        <v>57</v>
      </c>
      <c r="E22" s="349"/>
      <c r="F22" s="349"/>
      <c r="G22" s="110"/>
      <c r="H22" s="111"/>
      <c r="I22" s="342" t="str">
        <f>IF(OR(F20&gt;0,F24&gt;0),IF(F20&gt;F24,E20,E24)," ")</f>
        <v> </v>
      </c>
      <c r="J22" s="339">
        <v>3</v>
      </c>
      <c r="K22" s="106"/>
      <c r="L22" s="106"/>
      <c r="M22" s="114"/>
      <c r="N22" s="115"/>
      <c r="O22" s="110"/>
      <c r="P22" s="106"/>
      <c r="Q22" s="106"/>
      <c r="R22" s="108"/>
      <c r="S22" s="23"/>
      <c r="T22" s="23"/>
    </row>
    <row r="23" spans="1:20" ht="12" customHeight="1">
      <c r="A23" s="23"/>
      <c r="B23" s="25"/>
      <c r="C23" s="105"/>
      <c r="D23" s="350"/>
      <c r="E23" s="350"/>
      <c r="F23" s="350"/>
      <c r="G23" s="110"/>
      <c r="H23" s="106"/>
      <c r="I23" s="343"/>
      <c r="J23" s="340"/>
      <c r="K23" s="112"/>
      <c r="L23" s="106"/>
      <c r="M23" s="114"/>
      <c r="N23" s="115"/>
      <c r="O23" s="110"/>
      <c r="P23" s="106"/>
      <c r="Q23" s="106"/>
      <c r="R23" s="108"/>
      <c r="S23" s="23"/>
      <c r="T23" s="23"/>
    </row>
    <row r="24" spans="1:20" ht="12" customHeight="1" thickBot="1">
      <c r="A24" s="23"/>
      <c r="B24" s="25"/>
      <c r="C24" s="105"/>
      <c r="D24" s="346" t="s">
        <v>49</v>
      </c>
      <c r="E24" s="337" t="str">
        <f>INDEX('予選リーグ勝敗表'!$B$29:$Z$47,MATCH(2,'予選リーグ勝敗表'!$Z$29:$Z$47,0),1)</f>
        <v>no</v>
      </c>
      <c r="F24" s="339"/>
      <c r="G24" s="113"/>
      <c r="H24" s="106"/>
      <c r="I24" s="114"/>
      <c r="J24" s="115"/>
      <c r="K24" s="110"/>
      <c r="L24" s="106"/>
      <c r="M24" s="114"/>
      <c r="N24" s="115"/>
      <c r="O24" s="110"/>
      <c r="P24" s="106"/>
      <c r="Q24" s="106"/>
      <c r="R24" s="108"/>
      <c r="S24" s="23"/>
      <c r="T24" s="23"/>
    </row>
    <row r="25" spans="1:20" ht="12" customHeight="1">
      <c r="A25" s="23"/>
      <c r="B25" s="25"/>
      <c r="C25" s="105"/>
      <c r="D25" s="347"/>
      <c r="E25" s="338" t="e">
        <f>INDEX($H$4:$I$21,MATCH("A1",$I$4:$I$21,0),1)</f>
        <v>#N/A</v>
      </c>
      <c r="F25" s="340"/>
      <c r="G25" s="106"/>
      <c r="H25" s="106"/>
      <c r="I25" s="114"/>
      <c r="J25" s="115"/>
      <c r="K25" s="110"/>
      <c r="L25" s="106"/>
      <c r="M25" s="114"/>
      <c r="N25" s="115"/>
      <c r="O25" s="110"/>
      <c r="P25" s="106"/>
      <c r="Q25" s="106"/>
      <c r="R25" s="108"/>
      <c r="S25" s="23"/>
      <c r="T25" s="23"/>
    </row>
    <row r="26" spans="1:20" ht="12" customHeight="1" thickBot="1">
      <c r="A26" s="23"/>
      <c r="B26" s="25"/>
      <c r="C26" s="105"/>
      <c r="D26" s="106"/>
      <c r="E26" s="117"/>
      <c r="F26" s="118"/>
      <c r="G26" s="106"/>
      <c r="H26" s="106"/>
      <c r="I26" s="114"/>
      <c r="J26" s="115"/>
      <c r="K26" s="110"/>
      <c r="L26" s="111"/>
      <c r="M26" s="364" t="str">
        <f>IF(OR(J22&gt;0,J30&gt;0),IF(J22&gt;J30,I22,I30)," ")</f>
        <v> </v>
      </c>
      <c r="N26" s="339">
        <v>1</v>
      </c>
      <c r="O26" s="124"/>
      <c r="P26" s="106"/>
      <c r="Q26" s="367" t="str">
        <f>IF(N10=N26,"",IF(N10&gt;N26,"おめでとう！！","おめでとう！！"))</f>
        <v>おめでとう！！</v>
      </c>
      <c r="R26" s="108"/>
      <c r="S26" s="23"/>
      <c r="T26" s="23"/>
    </row>
    <row r="27" spans="1:20" ht="12" customHeight="1">
      <c r="A27" s="23"/>
      <c r="B27" s="25"/>
      <c r="C27" s="105"/>
      <c r="D27" s="106"/>
      <c r="E27" s="114"/>
      <c r="F27" s="115"/>
      <c r="G27" s="106"/>
      <c r="H27" s="106"/>
      <c r="I27" s="114"/>
      <c r="J27" s="115"/>
      <c r="K27" s="110"/>
      <c r="L27" s="106"/>
      <c r="M27" s="365"/>
      <c r="N27" s="340"/>
      <c r="O27" s="106"/>
      <c r="P27" s="106"/>
      <c r="Q27" s="367"/>
      <c r="R27" s="108"/>
      <c r="S27" s="23"/>
      <c r="T27" s="23"/>
    </row>
    <row r="28" spans="1:20" ht="12" customHeight="1" thickBot="1">
      <c r="A28" s="23"/>
      <c r="B28" s="25"/>
      <c r="C28" s="105"/>
      <c r="D28" s="346" t="s">
        <v>50</v>
      </c>
      <c r="E28" s="337" t="str">
        <f>INDEX('予選リーグ勝敗表'!$B$77:$Z$95,MATCH(1,'予選リーグ勝敗表'!$Z$77:$Z$95,0),1)</f>
        <v>TUZZITO</v>
      </c>
      <c r="F28" s="339"/>
      <c r="G28" s="106"/>
      <c r="H28" s="106"/>
      <c r="I28" s="129" t="s">
        <v>58</v>
      </c>
      <c r="J28" s="115"/>
      <c r="K28" s="110"/>
      <c r="L28" s="106"/>
      <c r="M28" s="359" t="str">
        <f>IF(J22=J30,"",IF(J22&gt;J30,"さあ、最後や　全力でGO！","さあ、最後や　全力でGO！"))</f>
        <v>さあ、最後や　全力でGO！</v>
      </c>
      <c r="N28" s="359"/>
      <c r="O28" s="106"/>
      <c r="P28" s="106"/>
      <c r="Q28" s="106"/>
      <c r="R28" s="108"/>
      <c r="S28" s="23"/>
      <c r="T28" s="23"/>
    </row>
    <row r="29" spans="1:20" ht="12" customHeight="1">
      <c r="A29" s="23"/>
      <c r="B29" s="25"/>
      <c r="C29" s="105"/>
      <c r="D29" s="347"/>
      <c r="E29" s="338" t="e">
        <f>INDEX($H$4:$I$21,MATCH("A1",$I$4:$I$21,0),1)</f>
        <v>#N/A</v>
      </c>
      <c r="F29" s="340"/>
      <c r="G29" s="109"/>
      <c r="H29" s="106"/>
      <c r="I29" s="114"/>
      <c r="J29" s="115"/>
      <c r="K29" s="110"/>
      <c r="L29" s="106"/>
      <c r="M29" s="356"/>
      <c r="N29" s="356"/>
      <c r="O29" s="106"/>
      <c r="P29" s="106"/>
      <c r="Q29" s="106"/>
      <c r="R29" s="108"/>
      <c r="S29" s="23"/>
      <c r="T29" s="23"/>
    </row>
    <row r="30" spans="1:20" ht="12" customHeight="1" thickBot="1">
      <c r="A30" s="23"/>
      <c r="B30" s="25"/>
      <c r="C30" s="105"/>
      <c r="D30" s="348" t="s">
        <v>57</v>
      </c>
      <c r="E30" s="349"/>
      <c r="F30" s="349"/>
      <c r="G30" s="110"/>
      <c r="H30" s="111"/>
      <c r="I30" s="342" t="str">
        <f>IF(OR(F28&gt;0,F32&gt;0),IF(F28&gt;F32,E28,E32)," ")</f>
        <v> </v>
      </c>
      <c r="J30" s="339">
        <v>4</v>
      </c>
      <c r="K30" s="113"/>
      <c r="L30" s="106"/>
      <c r="M30" s="106"/>
      <c r="N30" s="106"/>
      <c r="O30" s="106"/>
      <c r="P30" s="106"/>
      <c r="Q30" s="106"/>
      <c r="R30" s="108"/>
      <c r="S30" s="23"/>
      <c r="T30" s="23"/>
    </row>
    <row r="31" spans="1:20" ht="12" customHeight="1">
      <c r="A31" s="23"/>
      <c r="B31" s="25"/>
      <c r="C31" s="105"/>
      <c r="D31" s="350"/>
      <c r="E31" s="350"/>
      <c r="F31" s="350"/>
      <c r="G31" s="110"/>
      <c r="H31" s="106"/>
      <c r="I31" s="343"/>
      <c r="J31" s="340"/>
      <c r="K31" s="120"/>
      <c r="L31" s="106"/>
      <c r="M31" s="106"/>
      <c r="N31" s="106"/>
      <c r="O31" s="106"/>
      <c r="P31" s="106"/>
      <c r="Q31" s="106"/>
      <c r="R31" s="108"/>
      <c r="S31" s="23"/>
      <c r="T31" s="23"/>
    </row>
    <row r="32" spans="1:20" ht="12" customHeight="1" thickBot="1">
      <c r="A32" s="23"/>
      <c r="B32" s="25"/>
      <c r="C32" s="105"/>
      <c r="D32" s="346" t="s">
        <v>51</v>
      </c>
      <c r="E32" s="337" t="str">
        <f>INDEX('予選リーグ勝敗表'!$B$5:$Z$23,MATCH(2,'予選リーグ勝敗表'!$Z$5:$Z$23,0),1)</f>
        <v>PNJ</v>
      </c>
      <c r="F32" s="339"/>
      <c r="G32" s="113"/>
      <c r="H32" s="106"/>
      <c r="I32" s="359" t="str">
        <f>IF(J22=J30,"",IF(J22&lt;J30,"次は決勝だ！GOGO！！","また次があるさっ。"))</f>
        <v>次は決勝だ！GOGO！！</v>
      </c>
      <c r="J32" s="360"/>
      <c r="K32" s="106"/>
      <c r="L32" s="106"/>
      <c r="M32" s="106"/>
      <c r="N32" s="106"/>
      <c r="O32" s="106"/>
      <c r="P32" s="106"/>
      <c r="Q32" s="106"/>
      <c r="R32" s="108"/>
      <c r="S32" s="23"/>
      <c r="T32" s="23"/>
    </row>
    <row r="33" spans="1:20" ht="12" customHeight="1">
      <c r="A33" s="23"/>
      <c r="B33" s="26"/>
      <c r="C33" s="105"/>
      <c r="D33" s="347"/>
      <c r="E33" s="338" t="e">
        <f>INDEX($H$4:$I$21,MATCH("A1",$I$4:$I$21,0),1)</f>
        <v>#N/A</v>
      </c>
      <c r="F33" s="340"/>
      <c r="G33" s="106"/>
      <c r="H33" s="106"/>
      <c r="I33" s="361"/>
      <c r="J33" s="361"/>
      <c r="K33" s="106"/>
      <c r="L33" s="106"/>
      <c r="M33" s="106"/>
      <c r="N33" s="106"/>
      <c r="O33" s="106"/>
      <c r="P33" s="106"/>
      <c r="Q33" s="106"/>
      <c r="R33" s="108"/>
      <c r="S33" s="23"/>
      <c r="T33" s="23"/>
    </row>
    <row r="34" spans="1:20" ht="21.75" customHeight="1" thickBot="1">
      <c r="A34" s="23"/>
      <c r="B34" s="23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7"/>
      <c r="S34" s="23"/>
      <c r="T34" s="23"/>
    </row>
    <row r="35" spans="1:20" ht="13.5" customHeight="1" thickTop="1">
      <c r="A35" s="23"/>
      <c r="B35" s="23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23"/>
      <c r="T35" s="23"/>
    </row>
    <row r="36" ht="13.5" customHeight="1"/>
  </sheetData>
  <mergeCells count="53">
    <mergeCell ref="I32:J33"/>
    <mergeCell ref="M8:N9"/>
    <mergeCell ref="M28:N29"/>
    <mergeCell ref="Q26:Q27"/>
    <mergeCell ref="M26:M27"/>
    <mergeCell ref="N26:N27"/>
    <mergeCell ref="I30:I31"/>
    <mergeCell ref="J30:J31"/>
    <mergeCell ref="I4:J5"/>
    <mergeCell ref="I16:J17"/>
    <mergeCell ref="I20:J21"/>
    <mergeCell ref="Q12:Q13"/>
    <mergeCell ref="M10:M11"/>
    <mergeCell ref="N10:N11"/>
    <mergeCell ref="I6:I7"/>
    <mergeCell ref="J6:J7"/>
    <mergeCell ref="C2:Q2"/>
    <mergeCell ref="M20:N21"/>
    <mergeCell ref="D6:F7"/>
    <mergeCell ref="D14:F15"/>
    <mergeCell ref="D20:D21"/>
    <mergeCell ref="D4:D5"/>
    <mergeCell ref="D8:D9"/>
    <mergeCell ref="D12:D13"/>
    <mergeCell ref="D16:D17"/>
    <mergeCell ref="Q18:Q19"/>
    <mergeCell ref="D24:D25"/>
    <mergeCell ref="D28:D29"/>
    <mergeCell ref="D32:D33"/>
    <mergeCell ref="D22:F23"/>
    <mergeCell ref="D30:F31"/>
    <mergeCell ref="R18:R19"/>
    <mergeCell ref="I14:I15"/>
    <mergeCell ref="I22:I23"/>
    <mergeCell ref="J22:J23"/>
    <mergeCell ref="Q14:Q15"/>
    <mergeCell ref="J14:J15"/>
    <mergeCell ref="F20:F21"/>
    <mergeCell ref="F24:F25"/>
    <mergeCell ref="F28:F29"/>
    <mergeCell ref="F32:F33"/>
    <mergeCell ref="F4:F5"/>
    <mergeCell ref="F8:F9"/>
    <mergeCell ref="F12:F13"/>
    <mergeCell ref="F16:F17"/>
    <mergeCell ref="E20:E21"/>
    <mergeCell ref="E24:E25"/>
    <mergeCell ref="E28:E29"/>
    <mergeCell ref="E32:E33"/>
    <mergeCell ref="E4:E5"/>
    <mergeCell ref="E8:E9"/>
    <mergeCell ref="E12:E13"/>
    <mergeCell ref="E16:E17"/>
  </mergeCells>
  <printOptions/>
  <pageMargins left="0.75" right="0.75" top="1" bottom="1" header="0.512" footer="0.512"/>
  <pageSetup orientation="portrait" paperSize="9" r:id="rId10"/>
  <legacyDrawing r:id="rId9"/>
  <oleObjects>
    <oleObject progId="Photoshop.Image.5" shapeId="625146" r:id="rId1"/>
    <oleObject progId="Photoshop.Image.5" shapeId="1344982" r:id="rId2"/>
    <oleObject progId="Photoshop.Image.5" shapeId="1383540" r:id="rId3"/>
    <oleObject progId="Photoshop.Image.5" shapeId="1388051" r:id="rId4"/>
    <oleObject progId="Photoshop.Image.5" shapeId="3106921" r:id="rId5"/>
    <oleObject progId="Photoshop.Image.5" shapeId="3107143" r:id="rId6"/>
    <oleObject progId="Photoshop.Image.5" shapeId="3107348" r:id="rId7"/>
    <oleObject progId="Photoshop.Image.5" shapeId="310773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土本友浩（tote)</dc:creator>
  <cp:keywords/>
  <dc:description/>
  <cp:lastModifiedBy>田島　謙一</cp:lastModifiedBy>
  <dcterms:created xsi:type="dcterms:W3CDTF">1999-11-07T15:44:20Z</dcterms:created>
  <dcterms:modified xsi:type="dcterms:W3CDTF">2000-11-19T02:29:03Z</dcterms:modified>
  <cp:category/>
  <cp:version/>
  <cp:contentType/>
  <cp:contentStatus/>
</cp:coreProperties>
</file>